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ulogne\Boulogne_2016_2017\masters\"/>
    </mc:Choice>
  </mc:AlternateContent>
  <bookViews>
    <workbookView xWindow="0" yWindow="0" windowWidth="20490" windowHeight="8775"/>
  </bookViews>
  <sheets>
    <sheet name="Classement" sheetId="2" r:id="rId1"/>
    <sheet name="Matchs+Classement" sheetId="1" r:id="rId2"/>
    <sheet name="Matchs" sheetId="3" r:id="rId3"/>
    <sheet name="Matchs+Classement (2)" sheetId="4" r:id="rId4"/>
  </sheets>
  <externalReferences>
    <externalReference r:id="rId5"/>
  </externalReferences>
  <definedNames>
    <definedName name="class_init">[1]classementinitial!$B$2:$J$10</definedName>
    <definedName name="class_interm">[1]classementintermédiaire!$B$3:$BP$11</definedName>
    <definedName name="NouvCotes">[1]CalculNouvelleCote!$B$2:$X$10</definedName>
    <definedName name="PtsSélection">[1]PointsSelection!$B$1:$D$9</definedName>
    <definedName name="Z_8520CB47_EB13_40B7_BE76_251A4A56853B_.wvu.Cols" localSheetId="1" hidden="1">'Matchs+Classement'!$X:$AN</definedName>
    <definedName name="Z_8520CB47_EB13_40B7_BE76_251A4A56853B_.wvu.Cols" localSheetId="3" hidden="1">'Matchs+Classement (2)'!$Y:$AO</definedName>
    <definedName name="Z_8520CB47_EB13_40B7_BE76_251A4A56853B_.wvu.PrintArea" localSheetId="1" hidden="1">'Matchs+Classement'!$A$1:$W$11</definedName>
    <definedName name="Z_8520CB47_EB13_40B7_BE76_251A4A56853B_.wvu.PrintArea" localSheetId="3" hidden="1">'Matchs+Classement (2)'!$A$1:$X$11</definedName>
    <definedName name="_xlnm.Print_Area" localSheetId="1">'Matchs+Classement'!$A$1:$W$11</definedName>
    <definedName name="_xlnm.Print_Area" localSheetId="3">'Matchs+Classement (2)'!$A$1:$X$11</definedName>
  </definedNames>
  <calcPr calcId="152511"/>
  <customWorkbookViews>
    <customWorkbookView name="Jean-Philippe MAIGNEL - Affichage personnalisé" guid="{8520CB47-EB13-40B7-BE76-251A4A56853B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" i="4" l="1"/>
  <c r="AF11" i="4"/>
  <c r="AE11" i="4"/>
  <c r="AD11" i="4"/>
  <c r="AC11" i="4"/>
  <c r="AB11" i="4"/>
  <c r="AA11" i="4"/>
  <c r="Z11" i="4"/>
  <c r="Y11" i="4"/>
  <c r="AM9" i="4"/>
  <c r="AK9" i="4"/>
  <c r="AN10" i="4"/>
  <c r="AM10" i="4"/>
  <c r="AF10" i="4"/>
  <c r="AE10" i="4"/>
  <c r="AD10" i="4"/>
  <c r="AC10" i="4"/>
  <c r="AB10" i="4"/>
  <c r="AA10" i="4"/>
  <c r="Z10" i="4"/>
  <c r="Y10" i="4"/>
  <c r="AN9" i="4"/>
  <c r="AL9" i="4"/>
  <c r="AF9" i="4"/>
  <c r="AD9" i="4"/>
  <c r="AB9" i="4"/>
  <c r="AA9" i="4"/>
  <c r="Z9" i="4"/>
  <c r="Y9" i="4"/>
  <c r="Y7" i="4"/>
  <c r="AI4" i="4"/>
  <c r="AG4" i="4"/>
  <c r="AN7" i="4"/>
  <c r="AM7" i="4"/>
  <c r="AL7" i="4"/>
  <c r="AK7" i="4"/>
  <c r="AJ7" i="4"/>
  <c r="AF7" i="4"/>
  <c r="AE7" i="4"/>
  <c r="AD7" i="4"/>
  <c r="AC7" i="4"/>
  <c r="AB7" i="4"/>
  <c r="AA7" i="4"/>
  <c r="Z7" i="4"/>
  <c r="AN6" i="4"/>
  <c r="AM6" i="4"/>
  <c r="AL6" i="4"/>
  <c r="AK6" i="4"/>
  <c r="AJ6" i="4"/>
  <c r="AI6" i="4"/>
  <c r="AF6" i="4"/>
  <c r="AE6" i="4"/>
  <c r="AD6" i="4"/>
  <c r="AC6" i="4"/>
  <c r="AB6" i="4"/>
  <c r="AA6" i="4"/>
  <c r="Z6" i="4"/>
  <c r="Y6" i="4"/>
  <c r="AN5" i="4"/>
  <c r="AM5" i="4"/>
  <c r="AL5" i="4"/>
  <c r="AK5" i="4"/>
  <c r="AJ5" i="4"/>
  <c r="AI5" i="4"/>
  <c r="AH5" i="4"/>
  <c r="AF5" i="4"/>
  <c r="AE5" i="4"/>
  <c r="AD5" i="4"/>
  <c r="AC5" i="4"/>
  <c r="AB5" i="4"/>
  <c r="AA5" i="4"/>
  <c r="Z5" i="4"/>
  <c r="Y5" i="4"/>
  <c r="AN4" i="4"/>
  <c r="AM4" i="4"/>
  <c r="AL4" i="4"/>
  <c r="AK4" i="4"/>
  <c r="AJ4" i="4"/>
  <c r="AH4" i="4"/>
  <c r="AF4" i="4"/>
  <c r="AE4" i="4"/>
  <c r="AD4" i="4"/>
  <c r="AC4" i="4"/>
  <c r="AB4" i="4"/>
  <c r="Z4" i="4"/>
  <c r="AG6" i="4" l="1"/>
  <c r="AH6" i="4"/>
  <c r="AH10" i="4"/>
  <c r="AI10" i="4"/>
  <c r="AJ10" i="4"/>
  <c r="AK10" i="4"/>
  <c r="AL10" i="4"/>
  <c r="AL11" i="4"/>
  <c r="AM11" i="4"/>
  <c r="Y4" i="4"/>
  <c r="AA4" i="4"/>
  <c r="AG10" i="4"/>
  <c r="AG7" i="4"/>
  <c r="AH7" i="4"/>
  <c r="AI7" i="4"/>
  <c r="AG9" i="4"/>
  <c r="AH9" i="4"/>
  <c r="AI9" i="4"/>
  <c r="AJ9" i="4"/>
  <c r="AC9" i="4"/>
  <c r="AE9" i="4"/>
  <c r="AG11" i="4"/>
  <c r="AH11" i="4"/>
  <c r="AI11" i="4"/>
  <c r="AJ11" i="4"/>
  <c r="AK11" i="4"/>
  <c r="R11" i="1"/>
  <c r="U11" i="1"/>
  <c r="T11" i="1"/>
  <c r="AO6" i="4" l="1"/>
  <c r="AG5" i="4"/>
  <c r="AO5" i="4"/>
  <c r="AO11" i="4"/>
  <c r="AO7" i="4"/>
  <c r="H5" i="1"/>
  <c r="K6" i="1"/>
  <c r="X6" i="1"/>
  <c r="AD11" i="1"/>
  <c r="AC11" i="1"/>
  <c r="AC10" i="1"/>
  <c r="AB11" i="1"/>
  <c r="AB10" i="1"/>
  <c r="AB9" i="1"/>
  <c r="AA11" i="1"/>
  <c r="AA10" i="1"/>
  <c r="AA9" i="1"/>
  <c r="AA8" i="1"/>
  <c r="Z11" i="1"/>
  <c r="Z10" i="1"/>
  <c r="Z9" i="1"/>
  <c r="Z8" i="1"/>
  <c r="Y11" i="1"/>
  <c r="Y10" i="1"/>
  <c r="Y9" i="1"/>
  <c r="Y8" i="1"/>
  <c r="Z7" i="1"/>
  <c r="Y7" i="1"/>
  <c r="X11" i="1"/>
  <c r="X10" i="1"/>
  <c r="X9" i="1"/>
  <c r="X8" i="1"/>
  <c r="X7" i="1"/>
  <c r="Y6" i="1"/>
  <c r="X5" i="1"/>
  <c r="G12" i="4" l="1"/>
  <c r="AO4" i="4"/>
  <c r="AO10" i="4"/>
  <c r="AO9" i="4"/>
  <c r="S11" i="1"/>
  <c r="Q11" i="1"/>
  <c r="P11" i="1"/>
  <c r="O11" i="1"/>
  <c r="N11" i="1"/>
  <c r="M11" i="1"/>
  <c r="L11" i="1"/>
  <c r="K11" i="1"/>
  <c r="AG11" i="1" s="1"/>
  <c r="J11" i="1"/>
  <c r="I11" i="1"/>
  <c r="H11" i="1"/>
  <c r="S10" i="1"/>
  <c r="R10" i="1"/>
  <c r="Q10" i="1"/>
  <c r="P10" i="1"/>
  <c r="O10" i="1"/>
  <c r="N10" i="1"/>
  <c r="M10" i="1"/>
  <c r="L10" i="1"/>
  <c r="K10" i="1"/>
  <c r="J10" i="1"/>
  <c r="I10" i="1"/>
  <c r="H10" i="1"/>
  <c r="Q9" i="1"/>
  <c r="P9" i="1"/>
  <c r="O9" i="1"/>
  <c r="N9" i="1"/>
  <c r="M9" i="1"/>
  <c r="L9" i="1"/>
  <c r="K9" i="1"/>
  <c r="J9" i="1"/>
  <c r="I9" i="1"/>
  <c r="H9" i="1"/>
  <c r="O8" i="1"/>
  <c r="N8" i="1"/>
  <c r="M8" i="1"/>
  <c r="L8" i="1"/>
  <c r="K8" i="1"/>
  <c r="J8" i="1"/>
  <c r="I8" i="1"/>
  <c r="H8" i="1"/>
  <c r="M7" i="1"/>
  <c r="L7" i="1"/>
  <c r="K7" i="1"/>
  <c r="J7" i="1"/>
  <c r="I7" i="1"/>
  <c r="H7" i="1"/>
  <c r="J6" i="1"/>
  <c r="I6" i="1"/>
  <c r="H6" i="1"/>
  <c r="I5" i="1"/>
  <c r="AG5" i="1"/>
  <c r="AH5" i="1"/>
  <c r="AI5" i="1"/>
  <c r="AJ5" i="1"/>
  <c r="AK5" i="1"/>
  <c r="AL5" i="1"/>
  <c r="AM5" i="1"/>
  <c r="AH6" i="1"/>
  <c r="AI6" i="1"/>
  <c r="AJ6" i="1"/>
  <c r="AK6" i="1"/>
  <c r="AL6" i="1"/>
  <c r="AM6" i="1"/>
  <c r="AI7" i="1"/>
  <c r="AJ7" i="1"/>
  <c r="AK7" i="1"/>
  <c r="AL7" i="1"/>
  <c r="AM7" i="1"/>
  <c r="AJ8" i="1"/>
  <c r="AK8" i="1"/>
  <c r="AL8" i="1"/>
  <c r="AM8" i="1"/>
  <c r="AK9" i="1"/>
  <c r="AL9" i="1"/>
  <c r="AM9" i="1"/>
  <c r="AL10" i="1"/>
  <c r="AM10" i="1"/>
  <c r="AM11" i="1"/>
  <c r="AM4" i="1"/>
  <c r="AL4" i="1"/>
  <c r="AK4" i="1"/>
  <c r="AJ4" i="1"/>
  <c r="AI4" i="1"/>
  <c r="AH4" i="1"/>
  <c r="AG4" i="1"/>
  <c r="AF4" i="1"/>
  <c r="Y5" i="1"/>
  <c r="Z5" i="1"/>
  <c r="AA5" i="1"/>
  <c r="AB5" i="1"/>
  <c r="AC5" i="1"/>
  <c r="AD5" i="1"/>
  <c r="AE5" i="1"/>
  <c r="Z6" i="1"/>
  <c r="AA6" i="1"/>
  <c r="AB6" i="1"/>
  <c r="AC6" i="1"/>
  <c r="AD6" i="1"/>
  <c r="AE6" i="1"/>
  <c r="AA7" i="1"/>
  <c r="AB7" i="1"/>
  <c r="AC7" i="1"/>
  <c r="AD7" i="1"/>
  <c r="AE7" i="1"/>
  <c r="AB8" i="1"/>
  <c r="AC8" i="1"/>
  <c r="AD8" i="1"/>
  <c r="AE8" i="1"/>
  <c r="AC9" i="1"/>
  <c r="AD9" i="1"/>
  <c r="AE9" i="1"/>
  <c r="AD10" i="1"/>
  <c r="AE10" i="1"/>
  <c r="AE11" i="1"/>
  <c r="AE4" i="1"/>
  <c r="AD4" i="1"/>
  <c r="AC4" i="1"/>
  <c r="AB4" i="1"/>
  <c r="AA4" i="1"/>
  <c r="Z4" i="1"/>
  <c r="Y4" i="1"/>
  <c r="X4" i="1"/>
  <c r="AG9" i="1" l="1"/>
  <c r="AI10" i="1"/>
  <c r="AI9" i="1"/>
  <c r="AG8" i="1"/>
  <c r="AG6" i="1"/>
  <c r="F6" i="1" s="1"/>
  <c r="AK11" i="1"/>
  <c r="AG7" i="1"/>
  <c r="AI8" i="1"/>
  <c r="AG10" i="1"/>
  <c r="AK10" i="1"/>
  <c r="AI11" i="1"/>
  <c r="AL11" i="1"/>
  <c r="AJ11" i="1"/>
  <c r="AJ10" i="1"/>
  <c r="AJ9" i="1"/>
  <c r="AH11" i="1"/>
  <c r="AH10" i="1"/>
  <c r="AH9" i="1"/>
  <c r="AH8" i="1"/>
  <c r="F8" i="1" s="1"/>
  <c r="AH7" i="1"/>
  <c r="AF11" i="1"/>
  <c r="AF10" i="1"/>
  <c r="AF9" i="1"/>
  <c r="F9" i="1" s="1"/>
  <c r="AF8" i="1"/>
  <c r="AF7" i="1"/>
  <c r="AF6" i="1"/>
  <c r="AF5" i="1"/>
  <c r="F5" i="1" s="1"/>
  <c r="E11" i="1"/>
  <c r="C10" i="1"/>
  <c r="D9" i="1"/>
  <c r="E8" i="1"/>
  <c r="D7" i="1"/>
  <c r="C5" i="1"/>
  <c r="C11" i="1"/>
  <c r="D10" i="1"/>
  <c r="C9" i="1"/>
  <c r="C7" i="1"/>
  <c r="C6" i="1"/>
  <c r="D5" i="1"/>
  <c r="D11" i="1"/>
  <c r="E10" i="1"/>
  <c r="C8" i="1"/>
  <c r="E7" i="1"/>
  <c r="D6" i="1"/>
  <c r="E5" i="1"/>
  <c r="F4" i="1"/>
  <c r="E9" i="1"/>
  <c r="E6" i="1"/>
  <c r="E4" i="1"/>
  <c r="D4" i="1"/>
  <c r="C4" i="1"/>
  <c r="F10" i="1" l="1"/>
  <c r="F11" i="1"/>
  <c r="F7" i="1"/>
  <c r="AN4" i="1"/>
  <c r="D8" i="1"/>
  <c r="AN8" i="1" s="1"/>
  <c r="AN10" i="1"/>
  <c r="AN7" i="1"/>
  <c r="AN11" i="1"/>
  <c r="AN9" i="1"/>
  <c r="AN5" i="1"/>
  <c r="AN6" i="1"/>
  <c r="F12" i="1"/>
  <c r="G5" i="1" l="1"/>
  <c r="G6" i="1"/>
  <c r="G10" i="1"/>
  <c r="G9" i="1"/>
  <c r="G4" i="1"/>
  <c r="G8" i="1"/>
  <c r="G11" i="1"/>
  <c r="G7" i="1"/>
</calcChain>
</file>

<file path=xl/sharedStrings.xml><?xml version="1.0" encoding="utf-8"?>
<sst xmlns="http://schemas.openxmlformats.org/spreadsheetml/2006/main" count="199" uniqueCount="75">
  <si>
    <t>BATTEFORT Maxime</t>
  </si>
  <si>
    <t>BONIN Philippe</t>
  </si>
  <si>
    <t>DAHAN Guy</t>
  </si>
  <si>
    <t>EKOUHOHO Edem</t>
  </si>
  <si>
    <t>FRANCART Olivier</t>
  </si>
  <si>
    <t>GRASS Didier</t>
  </si>
  <si>
    <t>INOUSSA Hakim</t>
  </si>
  <si>
    <t>MAIGNEL Jean-Philippe</t>
  </si>
  <si>
    <t>MAIGNEL
 Jean-Philippe</t>
  </si>
  <si>
    <t>V</t>
  </si>
  <si>
    <t>N</t>
  </si>
  <si>
    <t>D</t>
  </si>
  <si>
    <t>Diff</t>
  </si>
  <si>
    <t>Place</t>
  </si>
  <si>
    <t>Joueur</t>
  </si>
  <si>
    <t>Cote</t>
  </si>
  <si>
    <t>Masters PIFO 2017</t>
  </si>
  <si>
    <t>BATTEFORT
Maxime</t>
  </si>
  <si>
    <t>BONIN
Philippe</t>
  </si>
  <si>
    <t>DAHAN
Guy</t>
  </si>
  <si>
    <t>EKOUHOHO
Edem</t>
  </si>
  <si>
    <t>FRANCART
Olivier</t>
  </si>
  <si>
    <t>GRASS
Didier</t>
  </si>
  <si>
    <t>INOUSSA
Hakim</t>
  </si>
  <si>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</si>
  <si>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</si>
  <si>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</si>
  <si>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</si>
  <si>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</si>
  <si>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</si>
  <si>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</si>
  <si>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</si>
  <si>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</si>
  <si>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</si>
  <si>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</si>
  <si>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</si>
  <si>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</si>
  <si>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</si>
  <si>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</si>
  <si>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Match</t>
  </si>
  <si>
    <t>Score</t>
  </si>
  <si>
    <t>Bonus</t>
  </si>
  <si>
    <t>Exp</t>
  </si>
  <si>
    <t>Jeu</t>
  </si>
  <si>
    <t>Total</t>
  </si>
  <si>
    <t>Sélec</t>
  </si>
  <si>
    <t>S</t>
  </si>
  <si>
    <t>H14</t>
  </si>
  <si>
    <t>FR</t>
  </si>
  <si>
    <t>J</t>
  </si>
  <si>
    <t>H05</t>
  </si>
  <si>
    <t>H24</t>
  </si>
  <si>
    <t>H26</t>
  </si>
  <si>
    <t>H01</t>
  </si>
  <si>
    <t>A</t>
  </si>
  <si>
    <t>H29</t>
  </si>
  <si>
    <t>H17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</si>
  <si>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</si>
  <si>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</si>
  <si>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</si>
  <si>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</si>
  <si>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</si>
  <si>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</si>
  <si>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</si>
  <si>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</si>
  <si>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</si>
  <si>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</si>
  <si>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Ronde 1</t>
  </si>
  <si>
    <t>Ronde 2</t>
  </si>
  <si>
    <t>Ronde 3</t>
  </si>
  <si>
    <t>Ronde 4</t>
  </si>
  <si>
    <t>Ronde 5</t>
  </si>
  <si>
    <t>Ronde 6</t>
  </si>
  <si>
    <t>Ronde 7</t>
  </si>
  <si>
    <t>Cote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</si>
</sst>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;0;\ "/>
    <numFmt numFmtId="166" formatCode="#,##0&quot;  &quot;;\-#,##0&quot;  &quot;;0&quot;  &quot;"/>
    <numFmt numFmtId="167" formatCode="#;#;"/>
    <numFmt numFmtId="168" formatCode="#,##0&quot;  &quot;"/>
    <numFmt numFmtId="169" formatCode="#,##0;;"/>
    <numFmt numFmtId="170" formatCode="\+&quot; &quot;0;\-&quot; &quot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2" borderId="7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4" xfId="1" applyFont="1" applyFill="1" applyBorder="1" applyAlignment="1" applyProtection="1">
      <alignment horizontal="center" vertical="top" textRotation="255" wrapText="1"/>
      <protection locked="0"/>
    </xf>
    <xf numFmtId="0" fontId="1" fillId="3" borderId="5" xfId="1" applyFont="1" applyFill="1" applyBorder="1" applyAlignment="1" applyProtection="1">
      <alignment horizontal="center" vertical="top" textRotation="255" wrapText="1"/>
      <protection locked="0"/>
    </xf>
    <xf numFmtId="0" fontId="1" fillId="4" borderId="6" xfId="1" applyFont="1" applyFill="1" applyBorder="1" applyAlignment="1" applyProtection="1">
      <alignment horizontal="left" indent="1"/>
      <protection locked="0"/>
    </xf>
    <xf numFmtId="0" fontId="1" fillId="4" borderId="8" xfId="1" applyFont="1" applyFill="1" applyBorder="1" applyAlignment="1" applyProtection="1">
      <alignment horizontal="left" indent="1"/>
      <protection locked="0"/>
    </xf>
    <xf numFmtId="165" fontId="1" fillId="2" borderId="1" xfId="1" applyNumberFormat="1" applyFont="1" applyFill="1" applyBorder="1" applyAlignment="1">
      <alignment horizontal="center"/>
    </xf>
    <xf numFmtId="165" fontId="1" fillId="2" borderId="11" xfId="1" applyNumberFormat="1" applyFont="1" applyFill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</xf>
    <xf numFmtId="165" fontId="0" fillId="0" borderId="7" xfId="0" applyNumberFormat="1" applyBorder="1" applyAlignment="1" applyProtection="1">
      <alignment horizontal="center"/>
    </xf>
    <xf numFmtId="0" fontId="3" fillId="5" borderId="12" xfId="1" applyFont="1" applyFill="1" applyBorder="1" applyAlignment="1">
      <alignment horizontal="centerContinuous"/>
    </xf>
    <xf numFmtId="0" fontId="3" fillId="6" borderId="13" xfId="1" applyFont="1" applyFill="1" applyBorder="1" applyAlignment="1">
      <alignment horizontal="center" vertical="center"/>
    </xf>
    <xf numFmtId="166" fontId="1" fillId="0" borderId="14" xfId="1" applyNumberFormat="1" applyBorder="1"/>
    <xf numFmtId="0" fontId="3" fillId="5" borderId="15" xfId="1" applyFont="1" applyFill="1" applyBorder="1" applyAlignment="1">
      <alignment horizontal="centerContinuous"/>
    </xf>
    <xf numFmtId="0" fontId="3" fillId="2" borderId="16" xfId="1" applyFont="1" applyFill="1" applyBorder="1" applyAlignment="1">
      <alignment horizontal="center" vertical="center"/>
    </xf>
    <xf numFmtId="166" fontId="1" fillId="0" borderId="17" xfId="1" applyNumberFormat="1" applyFont="1" applyBorder="1"/>
    <xf numFmtId="0" fontId="3" fillId="5" borderId="18" xfId="1" applyFont="1" applyFill="1" applyBorder="1"/>
    <xf numFmtId="0" fontId="3" fillId="5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left" indent="1"/>
    </xf>
    <xf numFmtId="0" fontId="3" fillId="5" borderId="16" xfId="1" applyFont="1" applyFill="1" applyBorder="1" applyAlignment="1">
      <alignment horizontal="center" vertical="center"/>
    </xf>
    <xf numFmtId="0" fontId="1" fillId="0" borderId="21" xfId="1" applyBorder="1" applyAlignment="1">
      <alignment horizontal="center"/>
    </xf>
    <xf numFmtId="0" fontId="3" fillId="5" borderId="16" xfId="1" applyFont="1" applyFill="1" applyBorder="1" applyAlignment="1">
      <alignment horizontal="center" vertical="center" wrapText="1"/>
    </xf>
    <xf numFmtId="167" fontId="1" fillId="0" borderId="21" xfId="1" applyNumberFormat="1" applyBorder="1" applyAlignment="1">
      <alignment horizontal="center"/>
    </xf>
    <xf numFmtId="0" fontId="3" fillId="5" borderId="22" xfId="1" applyFont="1" applyFill="1" applyBorder="1" applyAlignment="1">
      <alignment horizontal="center" vertical="center"/>
    </xf>
    <xf numFmtId="0" fontId="1" fillId="0" borderId="23" xfId="1" applyBorder="1" applyAlignment="1">
      <alignment horizontal="center"/>
    </xf>
    <xf numFmtId="0" fontId="3" fillId="2" borderId="12" xfId="1" applyFont="1" applyFill="1" applyBorder="1" applyAlignment="1">
      <alignment horizontal="centerContinuous"/>
    </xf>
    <xf numFmtId="3" fontId="3" fillId="2" borderId="13" xfId="1" applyNumberFormat="1" applyFont="1" applyFill="1" applyBorder="1" applyAlignment="1">
      <alignment horizontal="center" vertical="center"/>
    </xf>
    <xf numFmtId="166" fontId="1" fillId="0" borderId="14" xfId="1" applyNumberFormat="1" applyFont="1" applyBorder="1" applyAlignment="1">
      <alignment horizontal="center"/>
    </xf>
    <xf numFmtId="0" fontId="3" fillId="2" borderId="18" xfId="1" applyFont="1" applyFill="1" applyBorder="1" applyAlignment="1">
      <alignment horizontal="centerContinuous"/>
    </xf>
    <xf numFmtId="0" fontId="3" fillId="2" borderId="24" xfId="1" applyFont="1" applyFill="1" applyBorder="1" applyAlignment="1">
      <alignment horizontal="center" vertical="center"/>
    </xf>
    <xf numFmtId="168" fontId="1" fillId="0" borderId="25" xfId="1" applyNumberFormat="1" applyBorder="1" applyAlignment="1"/>
    <xf numFmtId="0" fontId="3" fillId="6" borderId="12" xfId="1" applyFont="1" applyFill="1" applyBorder="1" applyAlignment="1">
      <alignment horizontal="center"/>
    </xf>
    <xf numFmtId="1" fontId="3" fillId="6" borderId="26" xfId="1" applyNumberFormat="1" applyFont="1" applyFill="1" applyBorder="1" applyAlignment="1">
      <alignment horizontal="center" vertical="top"/>
    </xf>
    <xf numFmtId="3" fontId="1" fillId="0" borderId="23" xfId="1" applyNumberFormat="1" applyBorder="1" applyAlignment="1">
      <alignment horizontal="center"/>
    </xf>
    <xf numFmtId="0" fontId="3" fillId="6" borderId="27" xfId="1" applyFont="1" applyFill="1" applyBorder="1" applyAlignment="1">
      <alignment horizontal="center"/>
    </xf>
    <xf numFmtId="1" fontId="3" fillId="6" borderId="28" xfId="1" applyNumberFormat="1" applyFont="1" applyFill="1" applyBorder="1" applyAlignment="1">
      <alignment horizontal="center" vertical="top"/>
    </xf>
    <xf numFmtId="168" fontId="1" fillId="0" borderId="17" xfId="1" applyNumberFormat="1" applyBorder="1" applyAlignment="1">
      <alignment horizontal="center"/>
    </xf>
    <xf numFmtId="0" fontId="3" fillId="5" borderId="24" xfId="1" applyFont="1" applyFill="1" applyBorder="1" applyAlignment="1">
      <alignment horizontal="centerContinuous"/>
    </xf>
    <xf numFmtId="1" fontId="3" fillId="5" borderId="13" xfId="1" applyNumberFormat="1" applyFont="1" applyFill="1" applyBorder="1" applyAlignment="1">
      <alignment horizontal="center" vertical="center"/>
    </xf>
    <xf numFmtId="3" fontId="1" fillId="0" borderId="14" xfId="1" applyNumberFormat="1" applyBorder="1" applyAlignment="1">
      <alignment horizontal="center"/>
    </xf>
    <xf numFmtId="0" fontId="3" fillId="5" borderId="1" xfId="1" applyFont="1" applyFill="1" applyBorder="1" applyAlignment="1">
      <alignment horizontal="centerContinuous"/>
    </xf>
    <xf numFmtId="1" fontId="3" fillId="5" borderId="29" xfId="1" applyNumberFormat="1" applyFont="1" applyFill="1" applyBorder="1" applyAlignment="1">
      <alignment horizontal="center" vertical="center"/>
    </xf>
    <xf numFmtId="3" fontId="1" fillId="0" borderId="21" xfId="1" applyNumberFormat="1" applyBorder="1" applyAlignment="1">
      <alignment horizontal="center"/>
    </xf>
    <xf numFmtId="1" fontId="3" fillId="5" borderId="24" xfId="1" applyNumberFormat="1" applyFont="1" applyFill="1" applyBorder="1" applyAlignment="1">
      <alignment horizontal="center" vertical="center"/>
    </xf>
    <xf numFmtId="3" fontId="1" fillId="0" borderId="25" xfId="1" applyNumberFormat="1" applyBorder="1" applyAlignment="1">
      <alignment horizontal="center"/>
    </xf>
    <xf numFmtId="1" fontId="3" fillId="5" borderId="1" xfId="1" applyNumberFormat="1" applyFont="1" applyFill="1" applyBorder="1" applyAlignment="1">
      <alignment horizontal="centerContinuous"/>
    </xf>
    <xf numFmtId="1" fontId="4" fillId="5" borderId="13" xfId="1" applyNumberFormat="1" applyFont="1" applyFill="1" applyBorder="1" applyAlignment="1">
      <alignment horizontal="center" vertical="center" wrapText="1"/>
    </xf>
    <xf numFmtId="169" fontId="1" fillId="0" borderId="14" xfId="1" applyNumberFormat="1" applyBorder="1" applyAlignment="1">
      <alignment horizontal="center"/>
    </xf>
    <xf numFmtId="1" fontId="4" fillId="5" borderId="29" xfId="1" applyNumberFormat="1" applyFont="1" applyFill="1" applyBorder="1" applyAlignment="1">
      <alignment horizontal="center" vertical="center"/>
    </xf>
    <xf numFmtId="1" fontId="4" fillId="5" borderId="24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Continuous"/>
    </xf>
    <xf numFmtId="3" fontId="1" fillId="0" borderId="14" xfId="1" applyNumberFormat="1" applyFont="1" applyBorder="1" applyAlignment="1">
      <alignment horizontal="center"/>
    </xf>
    <xf numFmtId="1" fontId="3" fillId="6" borderId="24" xfId="1" applyNumberFormat="1" applyFont="1" applyFill="1" applyBorder="1" applyAlignment="1">
      <alignment horizontal="center" vertical="center"/>
    </xf>
    <xf numFmtId="0" fontId="3" fillId="6" borderId="30" xfId="1" applyFont="1" applyFill="1" applyBorder="1" applyAlignment="1">
      <alignment horizontal="center"/>
    </xf>
    <xf numFmtId="1" fontId="3" fillId="6" borderId="31" xfId="1" applyNumberFormat="1" applyFont="1" applyFill="1" applyBorder="1" applyAlignment="1">
      <alignment horizontal="center" vertical="top"/>
    </xf>
    <xf numFmtId="0" fontId="3" fillId="7" borderId="32" xfId="1" applyFont="1" applyFill="1" applyBorder="1" applyAlignment="1">
      <alignment horizontal="center"/>
    </xf>
    <xf numFmtId="0" fontId="3" fillId="7" borderId="27" xfId="1" applyFont="1" applyFill="1" applyBorder="1" applyAlignment="1">
      <alignment horizontal="center"/>
    </xf>
    <xf numFmtId="3" fontId="3" fillId="5" borderId="32" xfId="1" applyNumberFormat="1" applyFont="1" applyFill="1" applyBorder="1" applyAlignment="1">
      <alignment horizontal="center"/>
    </xf>
    <xf numFmtId="3" fontId="3" fillId="5" borderId="27" xfId="1" applyNumberFormat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1" fillId="0" borderId="32" xfId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1" fillId="0" borderId="33" xfId="1" applyFont="1" applyBorder="1" applyAlignment="1">
      <alignment horizontal="left" vertical="center" indent="1"/>
    </xf>
    <xf numFmtId="0" fontId="1" fillId="0" borderId="34" xfId="1" applyFont="1" applyBorder="1" applyAlignment="1">
      <alignment horizontal="left" vertical="center" indent="1"/>
    </xf>
    <xf numFmtId="1" fontId="5" fillId="0" borderId="35" xfId="1" applyNumberFormat="1" applyFont="1" applyBorder="1" applyAlignment="1">
      <alignment horizontal="center" vertical="center"/>
    </xf>
    <xf numFmtId="1" fontId="5" fillId="0" borderId="34" xfId="1" applyNumberFormat="1" applyFont="1" applyBorder="1" applyAlignment="1">
      <alignment horizontal="center" vertical="center"/>
    </xf>
    <xf numFmtId="166" fontId="5" fillId="0" borderId="35" xfId="1" applyNumberFormat="1" applyFont="1" applyBorder="1" applyAlignment="1" applyProtection="1">
      <alignment vertical="center"/>
      <protection locked="0"/>
    </xf>
    <xf numFmtId="166" fontId="5" fillId="0" borderId="36" xfId="1" applyNumberFormat="1" applyFont="1" applyBorder="1" applyAlignment="1" applyProtection="1">
      <alignment vertical="center"/>
      <protection locked="0"/>
    </xf>
    <xf numFmtId="0" fontId="6" fillId="0" borderId="33" xfId="1" applyFont="1" applyBorder="1" applyAlignment="1">
      <alignment horizontal="left" vertical="center" indent="1"/>
    </xf>
    <xf numFmtId="0" fontId="6" fillId="0" borderId="36" xfId="1" applyFont="1" applyBorder="1" applyAlignment="1">
      <alignment horizontal="left" vertical="center" indent="1"/>
    </xf>
    <xf numFmtId="170" fontId="5" fillId="0" borderId="35" xfId="1" applyNumberFormat="1" applyFont="1" applyBorder="1" applyAlignment="1" applyProtection="1">
      <alignment horizontal="center" vertical="center"/>
      <protection locked="0"/>
    </xf>
    <xf numFmtId="170" fontId="5" fillId="0" borderId="37" xfId="1" applyNumberFormat="1" applyFont="1" applyBorder="1" applyAlignment="1" applyProtection="1">
      <alignment horizontal="center" vertical="center"/>
      <protection locked="0"/>
    </xf>
    <xf numFmtId="165" fontId="0" fillId="8" borderId="6" xfId="0" applyNumberFormat="1" applyFill="1" applyBorder="1" applyAlignment="1" applyProtection="1">
      <alignment horizontal="center"/>
      <protection locked="0"/>
    </xf>
    <xf numFmtId="165" fontId="0" fillId="8" borderId="7" xfId="0" applyNumberFormat="1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0" fillId="8" borderId="7" xfId="0" applyFill="1" applyBorder="1" applyAlignment="1" applyProtection="1">
      <alignment horizontal="center"/>
      <protection locked="0"/>
    </xf>
    <xf numFmtId="165" fontId="0" fillId="8" borderId="6" xfId="0" applyNumberFormat="1" applyFill="1" applyBorder="1" applyAlignment="1" applyProtection="1">
      <alignment horizontal="center"/>
    </xf>
    <xf numFmtId="165" fontId="0" fillId="8" borderId="7" xfId="0" applyNumberFormat="1" applyFill="1" applyBorder="1" applyAlignment="1" applyProtection="1">
      <alignment horizontal="center"/>
    </xf>
    <xf numFmtId="0" fontId="0" fillId="9" borderId="6" xfId="0" applyFill="1" applyBorder="1" applyAlignment="1" applyProtection="1">
      <alignment horizontal="center"/>
      <protection locked="0"/>
    </xf>
    <xf numFmtId="0" fontId="0" fillId="9" borderId="7" xfId="0" applyFill="1" applyBorder="1" applyAlignment="1" applyProtection="1">
      <alignment horizontal="center"/>
      <protection locked="0"/>
    </xf>
    <xf numFmtId="165" fontId="0" fillId="9" borderId="6" xfId="0" applyNumberFormat="1" applyFill="1" applyBorder="1" applyAlignment="1" applyProtection="1">
      <alignment horizontal="center"/>
      <protection locked="0"/>
    </xf>
    <xf numFmtId="165" fontId="0" fillId="9" borderId="7" xfId="0" applyNumberFormat="1" applyFill="1" applyBorder="1" applyAlignment="1" applyProtection="1">
      <alignment horizontal="center"/>
      <protection locked="0"/>
    </xf>
    <xf numFmtId="165" fontId="0" fillId="9" borderId="8" xfId="0" applyNumberFormat="1" applyFill="1" applyBorder="1" applyAlignment="1" applyProtection="1">
      <alignment horizontal="center"/>
      <protection locked="0"/>
    </xf>
    <xf numFmtId="165" fontId="0" fillId="9" borderId="9" xfId="0" applyNumberFormat="1" applyFill="1" applyBorder="1" applyAlignment="1" applyProtection="1">
      <alignment horizontal="center"/>
      <protection locked="0"/>
    </xf>
    <xf numFmtId="0" fontId="0" fillId="9" borderId="8" xfId="0" applyFill="1" applyBorder="1" applyAlignment="1" applyProtection="1">
      <alignment horizontal="center"/>
      <protection locked="0"/>
    </xf>
    <xf numFmtId="0" fontId="0" fillId="9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/>
    </xf>
    <xf numFmtId="0" fontId="1" fillId="3" borderId="4" xfId="1" applyFont="1" applyFill="1" applyBorder="1" applyAlignment="1" applyProtection="1">
      <alignment vertical="top" textRotation="255" wrapText="1"/>
      <protection locked="0"/>
    </xf>
    <xf numFmtId="0" fontId="1" fillId="3" borderId="5" xfId="1" applyFont="1" applyFill="1" applyBorder="1" applyAlignment="1" applyProtection="1">
      <alignment vertical="top" textRotation="255" wrapText="1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3" borderId="10" xfId="0" applyFill="1" applyBorder="1" applyAlignment="1">
      <alignment horizontal="center" vertical="top" wrapText="1" shrinkToFit="1"/>
    </xf>
    <xf numFmtId="0" fontId="0" fillId="3" borderId="10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1" fillId="4" borderId="3" xfId="1" applyFont="1" applyFill="1" applyBorder="1" applyAlignment="1" applyProtection="1">
      <alignment horizontal="center" vertical="top" textRotation="255" wrapText="1" shrinkToFit="1"/>
      <protection locked="0"/>
    </xf>
    <xf numFmtId="0" fontId="0" fillId="4" borderId="3" xfId="0" applyFill="1" applyBorder="1" applyAlignment="1">
      <alignment horizontal="center" vertical="top" textRotation="255" wrapText="1" shrinkToFit="1"/>
    </xf>
    <xf numFmtId="0" fontId="0" fillId="4" borderId="3" xfId="0" applyFill="1" applyBorder="1" applyAlignment="1">
      <alignment horizontal="center" vertical="top" textRotation="255" shrinkToFit="1"/>
    </xf>
  </cellXfs>
  <cellStyles count="2">
    <cellStyle name="Normal" xfId="0" builtinId="0"/>
    <cellStyle name="Normal_tableurFormuleClassique" xfId="1"/>
  </cellStyles>
  <dxfs count="4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s%20PIFO%202017201706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match18_mef"/>
      <sheetName val="match19_mef"/>
      <sheetName val="match20_mef"/>
      <sheetName val="match21_mef"/>
      <sheetName val="match22_mef"/>
      <sheetName val="match23_mef"/>
      <sheetName val="match24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ContreAbsents"/>
      <sheetName val="TableDémarrages"/>
      <sheetName val="ClassIntermédTrav"/>
      <sheetName val="SuiviInternet"/>
    </sheetNames>
    <sheetDataSet>
      <sheetData sheetId="0">
        <row r="7">
          <cell r="D7">
            <v>8</v>
          </cell>
        </row>
      </sheetData>
      <sheetData sheetId="1"/>
      <sheetData sheetId="2">
        <row r="3">
          <cell r="A3" t="str">
            <v>BATTEFORT Maxime</v>
          </cell>
        </row>
      </sheetData>
      <sheetData sheetId="3">
        <row r="3">
          <cell r="AK3" t="str">
            <v>DZ</v>
          </cell>
        </row>
      </sheetData>
      <sheetData sheetId="4">
        <row r="2">
          <cell r="AN2" t="str">
            <v>Ronde 1 déjà constituée</v>
          </cell>
        </row>
      </sheetData>
      <sheetData sheetId="5"/>
      <sheetData sheetId="6">
        <row r="2">
          <cell r="A2" t="str">
            <v>Cli</v>
          </cell>
          <cell r="B2" t="str">
            <v>Nom Prénom</v>
          </cell>
          <cell r="C2" t="str">
            <v>n°lic.</v>
          </cell>
          <cell r="D2" t="str">
            <v>Catégorie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Cote</v>
          </cell>
          <cell r="I2" t="str">
            <v>cli</v>
          </cell>
          <cell r="J2" t="str">
            <v>Absent / Présent</v>
          </cell>
        </row>
        <row r="3">
          <cell r="B3" t="str">
            <v>FRANCART Olivier</v>
          </cell>
          <cell r="C3">
            <v>2653126</v>
          </cell>
          <cell r="D3" t="str">
            <v>S</v>
          </cell>
          <cell r="E3" t="str">
            <v>H14</v>
          </cell>
          <cell r="F3" t="str">
            <v>FR</v>
          </cell>
          <cell r="G3" t="str">
            <v>J</v>
          </cell>
          <cell r="H3">
            <v>3789</v>
          </cell>
          <cell r="I3">
            <v>1</v>
          </cell>
          <cell r="J3" t="str">
            <v>Présent</v>
          </cell>
        </row>
        <row r="4">
          <cell r="B4" t="str">
            <v>DAHAN Guy</v>
          </cell>
          <cell r="C4">
            <v>2000619</v>
          </cell>
          <cell r="D4" t="str">
            <v>S</v>
          </cell>
          <cell r="E4" t="str">
            <v>H24</v>
          </cell>
          <cell r="F4" t="str">
            <v>FR</v>
          </cell>
          <cell r="G4" t="str">
            <v>J</v>
          </cell>
          <cell r="H4">
            <v>3316</v>
          </cell>
          <cell r="I4">
            <v>2</v>
          </cell>
          <cell r="J4" t="str">
            <v>Présent</v>
          </cell>
        </row>
        <row r="5">
          <cell r="B5" t="str">
            <v>BATTEFORT Maxime</v>
          </cell>
          <cell r="C5">
            <v>2357608</v>
          </cell>
          <cell r="D5" t="str">
            <v>S</v>
          </cell>
          <cell r="E5" t="str">
            <v>H05</v>
          </cell>
          <cell r="F5" t="str">
            <v>FR</v>
          </cell>
          <cell r="G5" t="str">
            <v>J</v>
          </cell>
          <cell r="H5">
            <v>3170</v>
          </cell>
          <cell r="I5">
            <v>3</v>
          </cell>
          <cell r="J5" t="str">
            <v>Présent</v>
          </cell>
        </row>
        <row r="6">
          <cell r="B6" t="str">
            <v>MAIGNEL Jean-Philippe</v>
          </cell>
          <cell r="C6">
            <v>2577007</v>
          </cell>
          <cell r="D6" t="str">
            <v>S</v>
          </cell>
          <cell r="E6" t="str">
            <v>H24</v>
          </cell>
          <cell r="F6" t="str">
            <v>FR</v>
          </cell>
          <cell r="G6" t="str">
            <v>J</v>
          </cell>
          <cell r="H6">
            <v>3168</v>
          </cell>
          <cell r="I6">
            <v>4</v>
          </cell>
          <cell r="J6" t="str">
            <v>Présent</v>
          </cell>
        </row>
        <row r="7">
          <cell r="B7" t="str">
            <v>GRASS Didier</v>
          </cell>
          <cell r="C7">
            <v>1450342</v>
          </cell>
          <cell r="D7" t="str">
            <v>V</v>
          </cell>
          <cell r="E7" t="str">
            <v>H17</v>
          </cell>
          <cell r="F7" t="str">
            <v>FR</v>
          </cell>
          <cell r="G7" t="str">
            <v>J</v>
          </cell>
          <cell r="H7">
            <v>3165</v>
          </cell>
          <cell r="I7">
            <v>5</v>
          </cell>
          <cell r="J7" t="str">
            <v>Présent</v>
          </cell>
        </row>
        <row r="8">
          <cell r="B8" t="str">
            <v>EKOUHOHO Edem</v>
          </cell>
          <cell r="C8">
            <v>1002737</v>
          </cell>
          <cell r="D8" t="str">
            <v>S</v>
          </cell>
          <cell r="E8" t="str">
            <v>H26</v>
          </cell>
          <cell r="F8" t="str">
            <v>FR</v>
          </cell>
          <cell r="G8" t="str">
            <v>J</v>
          </cell>
          <cell r="H8">
            <v>3122</v>
          </cell>
          <cell r="I8">
            <v>6</v>
          </cell>
          <cell r="J8" t="str">
            <v>Présent</v>
          </cell>
        </row>
        <row r="9">
          <cell r="B9" t="str">
            <v>BONIN Philippe</v>
          </cell>
          <cell r="C9">
            <v>1004501</v>
          </cell>
          <cell r="D9" t="str">
            <v>S</v>
          </cell>
          <cell r="E9" t="str">
            <v>H29</v>
          </cell>
          <cell r="F9" t="str">
            <v>FR</v>
          </cell>
          <cell r="G9" t="str">
            <v>A</v>
          </cell>
          <cell r="H9">
            <v>3051</v>
          </cell>
          <cell r="I9">
            <v>7</v>
          </cell>
          <cell r="J9" t="str">
            <v>Présent</v>
          </cell>
        </row>
        <row r="10">
          <cell r="B10" t="str">
            <v>INOUSSA Hakim</v>
          </cell>
          <cell r="C10">
            <v>2540519</v>
          </cell>
          <cell r="D10" t="str">
            <v>S</v>
          </cell>
          <cell r="E10" t="str">
            <v>H01</v>
          </cell>
          <cell r="F10" t="str">
            <v>FR</v>
          </cell>
          <cell r="G10" t="str">
            <v>A</v>
          </cell>
          <cell r="H10">
            <v>3010</v>
          </cell>
          <cell r="I10">
            <v>8</v>
          </cell>
          <cell r="J10" t="str">
            <v>Présent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Joueur</v>
          </cell>
        </row>
      </sheetData>
      <sheetData sheetId="33">
        <row r="2">
          <cell r="A2" t="str">
            <v>Joueur</v>
          </cell>
        </row>
      </sheetData>
      <sheetData sheetId="34">
        <row r="2">
          <cell r="A2" t="str">
            <v>Joueur</v>
          </cell>
        </row>
      </sheetData>
      <sheetData sheetId="35">
        <row r="2">
          <cell r="A2" t="str">
            <v>Joueur</v>
          </cell>
        </row>
      </sheetData>
      <sheetData sheetId="36">
        <row r="2">
          <cell r="A2" t="str">
            <v>Joueur</v>
          </cell>
        </row>
      </sheetData>
      <sheetData sheetId="37">
        <row r="2">
          <cell r="A2" t="str">
            <v>Joueur</v>
          </cell>
        </row>
      </sheetData>
      <sheetData sheetId="38">
        <row r="2">
          <cell r="A2" t="str">
            <v>Joueur</v>
          </cell>
        </row>
      </sheetData>
      <sheetData sheetId="39">
        <row r="2">
          <cell r="A2" t="str">
            <v>Joueur</v>
          </cell>
        </row>
      </sheetData>
      <sheetData sheetId="40">
        <row r="2">
          <cell r="A2" t="str">
            <v>Joueur</v>
          </cell>
        </row>
      </sheetData>
      <sheetData sheetId="41">
        <row r="2">
          <cell r="A2" t="str">
            <v>Joueur</v>
          </cell>
        </row>
      </sheetData>
      <sheetData sheetId="42">
        <row r="2">
          <cell r="A2" t="str">
            <v>Joueur</v>
          </cell>
        </row>
      </sheetData>
      <sheetData sheetId="43">
        <row r="2">
          <cell r="A2" t="str">
            <v>Joueur</v>
          </cell>
        </row>
      </sheetData>
      <sheetData sheetId="44">
        <row r="2">
          <cell r="A2" t="str">
            <v>Joueur</v>
          </cell>
        </row>
      </sheetData>
      <sheetData sheetId="45">
        <row r="2">
          <cell r="A2" t="str">
            <v>Joueur</v>
          </cell>
        </row>
      </sheetData>
      <sheetData sheetId="46">
        <row r="2">
          <cell r="A2" t="str">
            <v>Joueur</v>
          </cell>
        </row>
      </sheetData>
      <sheetData sheetId="47">
        <row r="2">
          <cell r="A2" t="str">
            <v>Joueur</v>
          </cell>
        </row>
      </sheetData>
      <sheetData sheetId="48">
        <row r="2">
          <cell r="A2" t="str">
            <v>Joueur</v>
          </cell>
        </row>
      </sheetData>
      <sheetData sheetId="49">
        <row r="2">
          <cell r="A2" t="str">
            <v>Joueur</v>
          </cell>
        </row>
      </sheetData>
      <sheetData sheetId="50">
        <row r="2">
          <cell r="A2" t="str">
            <v>Joueur</v>
          </cell>
        </row>
      </sheetData>
      <sheetData sheetId="51">
        <row r="2">
          <cell r="A2" t="str">
            <v>Joueur</v>
          </cell>
        </row>
      </sheetData>
      <sheetData sheetId="52">
        <row r="2">
          <cell r="A2" t="str">
            <v>Joueur</v>
          </cell>
        </row>
      </sheetData>
      <sheetData sheetId="53">
        <row r="2">
          <cell r="A2" t="str">
            <v>Joueur</v>
          </cell>
        </row>
      </sheetData>
      <sheetData sheetId="54">
        <row r="2">
          <cell r="A2" t="str">
            <v>Joueur</v>
          </cell>
        </row>
      </sheetData>
      <sheetData sheetId="55">
        <row r="2">
          <cell r="A2" t="str">
            <v>Joueur</v>
          </cell>
        </row>
      </sheetData>
      <sheetData sheetId="56"/>
      <sheetData sheetId="57">
        <row r="3">
          <cell r="B3" t="str">
            <v>Cli</v>
          </cell>
          <cell r="C3" t="str">
            <v>Nom Prénom</v>
          </cell>
          <cell r="D3" t="str">
            <v>n°lic.</v>
          </cell>
          <cell r="E3" t="str">
            <v>Age</v>
          </cell>
          <cell r="F3" t="str">
            <v>Club</v>
          </cell>
          <cell r="G3" t="str">
            <v>Fédé</v>
          </cell>
          <cell r="H3" t="str">
            <v>Série</v>
          </cell>
          <cell r="I3" t="str">
            <v>Cote</v>
          </cell>
          <cell r="J3" t="str">
            <v>PM</v>
          </cell>
          <cell r="K3" t="str">
            <v>PPM</v>
          </cell>
          <cell r="L3" t="str">
            <v>Diff</v>
          </cell>
          <cell r="M3" t="str">
            <v>PM1</v>
          </cell>
          <cell r="N3" t="str">
            <v>Diff1</v>
          </cell>
          <cell r="O3" t="str">
            <v>PM2</v>
          </cell>
          <cell r="P3" t="str">
            <v>Diff2</v>
          </cell>
          <cell r="Q3" t="str">
            <v>PM3</v>
          </cell>
          <cell r="R3" t="str">
            <v>Diff3</v>
          </cell>
          <cell r="S3" t="str">
            <v>PM4</v>
          </cell>
          <cell r="T3" t="str">
            <v>Diff4</v>
          </cell>
          <cell r="U3" t="str">
            <v>PM5</v>
          </cell>
          <cell r="V3" t="str">
            <v>Diff5</v>
          </cell>
          <cell r="W3" t="str">
            <v>PM6</v>
          </cell>
          <cell r="X3" t="str">
            <v>Diff6</v>
          </cell>
          <cell r="Y3" t="str">
            <v>PM7</v>
          </cell>
          <cell r="Z3" t="str">
            <v>Diff7</v>
          </cell>
          <cell r="AA3" t="str">
            <v>PM8</v>
          </cell>
          <cell r="AB3" t="str">
            <v>Diff8</v>
          </cell>
          <cell r="AC3" t="str">
            <v>PM9</v>
          </cell>
          <cell r="AD3" t="str">
            <v>Diff9</v>
          </cell>
          <cell r="AE3" t="str">
            <v>PM10</v>
          </cell>
          <cell r="AF3" t="str">
            <v>Diff10</v>
          </cell>
          <cell r="AG3" t="str">
            <v>PM11</v>
          </cell>
          <cell r="AH3" t="str">
            <v>Diff11</v>
          </cell>
          <cell r="AI3" t="str">
            <v>PM12</v>
          </cell>
          <cell r="AJ3" t="str">
            <v>Diff12</v>
          </cell>
          <cell r="AK3" t="str">
            <v>PM13</v>
          </cell>
          <cell r="AL3" t="str">
            <v>Diff13</v>
          </cell>
          <cell r="AM3" t="str">
            <v>PM14</v>
          </cell>
          <cell r="AN3" t="str">
            <v>Diff14</v>
          </cell>
          <cell r="AO3" t="str">
            <v>PM15</v>
          </cell>
          <cell r="AP3" t="str">
            <v>Diff15</v>
          </cell>
          <cell r="AQ3" t="str">
            <v>PM16</v>
          </cell>
          <cell r="AR3" t="str">
            <v>Diff16</v>
          </cell>
          <cell r="AS3" t="str">
            <v>PM17</v>
          </cell>
          <cell r="AT3" t="str">
            <v>Diff17</v>
          </cell>
          <cell r="AU3" t="str">
            <v>PM17</v>
          </cell>
          <cell r="AV3" t="str">
            <v>Diff18</v>
          </cell>
          <cell r="AW3" t="str">
            <v>PM17</v>
          </cell>
          <cell r="AX3" t="str">
            <v>Diff19</v>
          </cell>
          <cell r="AY3" t="str">
            <v>PM17</v>
          </cell>
          <cell r="AZ3" t="str">
            <v>Diff20</v>
          </cell>
          <cell r="BA3" t="str">
            <v>PM17</v>
          </cell>
          <cell r="BB3" t="str">
            <v>Diff21</v>
          </cell>
          <cell r="BC3" t="str">
            <v>PM17</v>
          </cell>
          <cell r="BD3" t="str">
            <v>Diff22</v>
          </cell>
          <cell r="BE3" t="str">
            <v>PM17</v>
          </cell>
          <cell r="BF3" t="str">
            <v>Diff23</v>
          </cell>
          <cell r="BG3" t="str">
            <v>PM17</v>
          </cell>
          <cell r="BH3" t="str">
            <v>Diff24</v>
          </cell>
          <cell r="BI3" t="str">
            <v>Absent / Présent</v>
          </cell>
          <cell r="BJ3" t="str">
            <v>ind</v>
          </cell>
          <cell r="BK3" t="str">
            <v>Tab Final</v>
          </cell>
          <cell r="BM3" t="str">
            <v>Vict</v>
          </cell>
          <cell r="BN3" t="str">
            <v>Déf</v>
          </cell>
          <cell r="BO3" t="str">
            <v>Nul</v>
          </cell>
          <cell r="BP3" t="str">
            <v>Cote origine</v>
          </cell>
        </row>
        <row r="4">
          <cell r="B4">
            <v>1</v>
          </cell>
          <cell r="C4" t="str">
            <v>FRANCART Olivier</v>
          </cell>
          <cell r="D4">
            <v>2653126</v>
          </cell>
          <cell r="E4" t="str">
            <v>S</v>
          </cell>
          <cell r="F4" t="str">
            <v>H14</v>
          </cell>
          <cell r="G4" t="str">
            <v>FR</v>
          </cell>
          <cell r="H4" t="str">
            <v>J</v>
          </cell>
          <cell r="I4">
            <v>3789</v>
          </cell>
          <cell r="J4">
            <v>17</v>
          </cell>
          <cell r="K4">
            <v>0</v>
          </cell>
          <cell r="L4">
            <v>246</v>
          </cell>
          <cell r="M4">
            <v>1</v>
          </cell>
          <cell r="N4">
            <v>-86</v>
          </cell>
          <cell r="O4">
            <v>3</v>
          </cell>
          <cell r="P4">
            <v>100</v>
          </cell>
          <cell r="Q4">
            <v>3</v>
          </cell>
          <cell r="R4">
            <v>31</v>
          </cell>
          <cell r="S4">
            <v>3</v>
          </cell>
          <cell r="T4">
            <v>100</v>
          </cell>
          <cell r="U4">
            <v>3</v>
          </cell>
          <cell r="V4">
            <v>100</v>
          </cell>
          <cell r="W4">
            <v>1</v>
          </cell>
          <cell r="X4">
            <v>-56</v>
          </cell>
          <cell r="Y4">
            <v>3</v>
          </cell>
          <cell r="Z4">
            <v>57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 t="str">
            <v>Présent</v>
          </cell>
          <cell r="BJ4">
            <v>1</v>
          </cell>
          <cell r="BM4">
            <v>5</v>
          </cell>
          <cell r="BN4">
            <v>2</v>
          </cell>
          <cell r="BO4">
            <v>0</v>
          </cell>
          <cell r="BP4">
            <v>3789</v>
          </cell>
        </row>
        <row r="5">
          <cell r="B5">
            <v>3</v>
          </cell>
          <cell r="C5" t="str">
            <v>BATTEFORT Maxime</v>
          </cell>
          <cell r="D5">
            <v>2357608</v>
          </cell>
          <cell r="E5" t="str">
            <v>S</v>
          </cell>
          <cell r="F5" t="str">
            <v>H05</v>
          </cell>
          <cell r="G5" t="str">
            <v>FR</v>
          </cell>
          <cell r="H5" t="str">
            <v>J</v>
          </cell>
          <cell r="I5">
            <v>3170</v>
          </cell>
          <cell r="J5">
            <v>15</v>
          </cell>
          <cell r="K5">
            <v>10</v>
          </cell>
          <cell r="L5">
            <v>205</v>
          </cell>
          <cell r="M5">
            <v>3</v>
          </cell>
          <cell r="N5">
            <v>100</v>
          </cell>
          <cell r="O5">
            <v>1</v>
          </cell>
          <cell r="P5">
            <v>-100</v>
          </cell>
          <cell r="Q5">
            <v>3</v>
          </cell>
          <cell r="R5">
            <v>36</v>
          </cell>
          <cell r="S5">
            <v>3</v>
          </cell>
          <cell r="T5">
            <v>100</v>
          </cell>
          <cell r="U5">
            <v>1</v>
          </cell>
          <cell r="V5">
            <v>-9</v>
          </cell>
          <cell r="W5">
            <v>1</v>
          </cell>
          <cell r="X5">
            <v>-22</v>
          </cell>
          <cell r="Y5">
            <v>3</v>
          </cell>
          <cell r="Z5">
            <v>100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 t="str">
            <v>Présent</v>
          </cell>
          <cell r="BJ5">
            <v>2</v>
          </cell>
          <cell r="BM5">
            <v>4</v>
          </cell>
          <cell r="BN5">
            <v>3</v>
          </cell>
          <cell r="BO5">
            <v>0</v>
          </cell>
          <cell r="BP5">
            <v>3170</v>
          </cell>
        </row>
        <row r="6">
          <cell r="B6">
            <v>2</v>
          </cell>
          <cell r="C6" t="str">
            <v>DAHAN Guy</v>
          </cell>
          <cell r="D6">
            <v>2000619</v>
          </cell>
          <cell r="E6" t="str">
            <v>S</v>
          </cell>
          <cell r="F6" t="str">
            <v>H24</v>
          </cell>
          <cell r="G6" t="str">
            <v>FR</v>
          </cell>
          <cell r="H6" t="str">
            <v>J</v>
          </cell>
          <cell r="I6">
            <v>3316</v>
          </cell>
          <cell r="J6">
            <v>15</v>
          </cell>
          <cell r="K6">
            <v>8</v>
          </cell>
          <cell r="L6">
            <v>143</v>
          </cell>
          <cell r="M6">
            <v>1</v>
          </cell>
          <cell r="N6">
            <v>-100</v>
          </cell>
          <cell r="O6">
            <v>3</v>
          </cell>
          <cell r="P6">
            <v>100</v>
          </cell>
          <cell r="Q6">
            <v>3</v>
          </cell>
          <cell r="R6">
            <v>100</v>
          </cell>
          <cell r="S6">
            <v>3</v>
          </cell>
          <cell r="T6">
            <v>100</v>
          </cell>
          <cell r="U6">
            <v>3</v>
          </cell>
          <cell r="V6">
            <v>100</v>
          </cell>
          <cell r="W6">
            <v>1</v>
          </cell>
          <cell r="X6">
            <v>-100</v>
          </cell>
          <cell r="Y6">
            <v>1</v>
          </cell>
          <cell r="Z6">
            <v>-57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 t="str">
            <v>Présent</v>
          </cell>
          <cell r="BJ6">
            <v>3</v>
          </cell>
          <cell r="BM6">
            <v>4</v>
          </cell>
          <cell r="BN6">
            <v>3</v>
          </cell>
          <cell r="BO6">
            <v>0</v>
          </cell>
          <cell r="BP6">
            <v>3316</v>
          </cell>
        </row>
        <row r="7">
          <cell r="B7">
            <v>6</v>
          </cell>
          <cell r="C7" t="str">
            <v>EKOUHOHO Edem</v>
          </cell>
          <cell r="D7">
            <v>1002737</v>
          </cell>
          <cell r="E7" t="str">
            <v>S</v>
          </cell>
          <cell r="F7" t="str">
            <v>H26</v>
          </cell>
          <cell r="G7" t="str">
            <v>FR</v>
          </cell>
          <cell r="H7" t="str">
            <v>J</v>
          </cell>
          <cell r="I7">
            <v>3122</v>
          </cell>
          <cell r="J7">
            <v>15</v>
          </cell>
          <cell r="K7">
            <v>8</v>
          </cell>
          <cell r="L7">
            <v>45</v>
          </cell>
          <cell r="M7">
            <v>3</v>
          </cell>
          <cell r="N7">
            <v>37</v>
          </cell>
          <cell r="O7">
            <v>3</v>
          </cell>
          <cell r="P7">
            <v>100</v>
          </cell>
          <cell r="Q7">
            <v>1</v>
          </cell>
          <cell r="R7">
            <v>-31</v>
          </cell>
          <cell r="S7">
            <v>1</v>
          </cell>
          <cell r="T7">
            <v>-13</v>
          </cell>
          <cell r="U7">
            <v>1</v>
          </cell>
          <cell r="V7">
            <v>-100</v>
          </cell>
          <cell r="W7">
            <v>3</v>
          </cell>
          <cell r="X7">
            <v>22</v>
          </cell>
          <cell r="Y7">
            <v>3</v>
          </cell>
          <cell r="Z7">
            <v>30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 t="str">
            <v>Présent</v>
          </cell>
          <cell r="BJ7">
            <v>4</v>
          </cell>
          <cell r="BM7">
            <v>4</v>
          </cell>
          <cell r="BN7">
            <v>3</v>
          </cell>
          <cell r="BO7">
            <v>0</v>
          </cell>
          <cell r="BP7">
            <v>3122</v>
          </cell>
        </row>
        <row r="8">
          <cell r="B8">
            <v>8</v>
          </cell>
          <cell r="C8" t="str">
            <v>INOUSSA Hakim</v>
          </cell>
          <cell r="D8">
            <v>2540519</v>
          </cell>
          <cell r="E8" t="str">
            <v>S</v>
          </cell>
          <cell r="F8" t="str">
            <v>H01</v>
          </cell>
          <cell r="G8" t="str">
            <v>FR</v>
          </cell>
          <cell r="H8" t="str">
            <v>A</v>
          </cell>
          <cell r="I8">
            <v>3010</v>
          </cell>
          <cell r="J8">
            <v>15</v>
          </cell>
          <cell r="K8">
            <v>8</v>
          </cell>
          <cell r="L8">
            <v>-55</v>
          </cell>
          <cell r="M8">
            <v>3</v>
          </cell>
          <cell r="N8">
            <v>13</v>
          </cell>
          <cell r="O8">
            <v>1</v>
          </cell>
          <cell r="P8">
            <v>-1</v>
          </cell>
          <cell r="Q8">
            <v>3</v>
          </cell>
          <cell r="R8">
            <v>20</v>
          </cell>
          <cell r="S8">
            <v>3</v>
          </cell>
          <cell r="T8">
            <v>13</v>
          </cell>
          <cell r="U8">
            <v>1</v>
          </cell>
          <cell r="V8">
            <v>-100</v>
          </cell>
          <cell r="W8">
            <v>3</v>
          </cell>
          <cell r="X8">
            <v>100</v>
          </cell>
          <cell r="Y8">
            <v>1</v>
          </cell>
          <cell r="Z8">
            <v>-100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 t="str">
            <v>Présent</v>
          </cell>
          <cell r="BJ8">
            <v>5</v>
          </cell>
          <cell r="BM8">
            <v>4</v>
          </cell>
          <cell r="BN8">
            <v>3</v>
          </cell>
          <cell r="BO8">
            <v>0</v>
          </cell>
          <cell r="BP8">
            <v>3010</v>
          </cell>
        </row>
        <row r="9">
          <cell r="B9">
            <v>4</v>
          </cell>
          <cell r="C9" t="str">
            <v>MAIGNEL Jean-Philippe</v>
          </cell>
          <cell r="D9">
            <v>2577007</v>
          </cell>
          <cell r="E9" t="str">
            <v>S</v>
          </cell>
          <cell r="F9" t="str">
            <v>H24</v>
          </cell>
          <cell r="G9" t="str">
            <v>FR</v>
          </cell>
          <cell r="H9" t="str">
            <v>J</v>
          </cell>
          <cell r="I9">
            <v>3168</v>
          </cell>
          <cell r="J9">
            <v>15</v>
          </cell>
          <cell r="K9">
            <v>6</v>
          </cell>
          <cell r="L9">
            <v>-28</v>
          </cell>
          <cell r="M9">
            <v>1</v>
          </cell>
          <cell r="N9">
            <v>-37</v>
          </cell>
          <cell r="O9">
            <v>3</v>
          </cell>
          <cell r="P9">
            <v>1</v>
          </cell>
          <cell r="Q9">
            <v>1</v>
          </cell>
          <cell r="R9">
            <v>-100</v>
          </cell>
          <cell r="S9">
            <v>1</v>
          </cell>
          <cell r="T9">
            <v>-100</v>
          </cell>
          <cell r="U9">
            <v>3</v>
          </cell>
          <cell r="V9">
            <v>100</v>
          </cell>
          <cell r="W9">
            <v>3</v>
          </cell>
          <cell r="X9">
            <v>56</v>
          </cell>
          <cell r="Y9">
            <v>3</v>
          </cell>
          <cell r="Z9">
            <v>52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 t="str">
            <v>Présent</v>
          </cell>
          <cell r="BJ9">
            <v>6</v>
          </cell>
          <cell r="BM9">
            <v>4</v>
          </cell>
          <cell r="BN9">
            <v>3</v>
          </cell>
          <cell r="BO9">
            <v>0</v>
          </cell>
          <cell r="BP9">
            <v>3168</v>
          </cell>
        </row>
        <row r="10">
          <cell r="B10">
            <v>7</v>
          </cell>
          <cell r="C10" t="str">
            <v>BONIN Philippe</v>
          </cell>
          <cell r="D10">
            <v>1004501</v>
          </cell>
          <cell r="E10" t="str">
            <v>S</v>
          </cell>
          <cell r="F10" t="str">
            <v>H29</v>
          </cell>
          <cell r="G10" t="str">
            <v>FR</v>
          </cell>
          <cell r="H10" t="str">
            <v>A</v>
          </cell>
          <cell r="I10">
            <v>3051</v>
          </cell>
          <cell r="J10">
            <v>13</v>
          </cell>
          <cell r="K10">
            <v>0</v>
          </cell>
          <cell r="L10">
            <v>-146</v>
          </cell>
          <cell r="M10">
            <v>3</v>
          </cell>
          <cell r="N10">
            <v>86</v>
          </cell>
          <cell r="O10">
            <v>1</v>
          </cell>
          <cell r="P10">
            <v>-100</v>
          </cell>
          <cell r="Q10">
            <v>1</v>
          </cell>
          <cell r="R10">
            <v>-20</v>
          </cell>
          <cell r="S10">
            <v>1</v>
          </cell>
          <cell r="T10">
            <v>-100</v>
          </cell>
          <cell r="U10">
            <v>3</v>
          </cell>
          <cell r="V10">
            <v>9</v>
          </cell>
          <cell r="W10">
            <v>3</v>
          </cell>
          <cell r="X10">
            <v>31</v>
          </cell>
          <cell r="Y10">
            <v>1</v>
          </cell>
          <cell r="Z10">
            <v>-52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 t="str">
            <v>Présent</v>
          </cell>
          <cell r="BJ10">
            <v>7</v>
          </cell>
          <cell r="BM10">
            <v>3</v>
          </cell>
          <cell r="BN10">
            <v>4</v>
          </cell>
          <cell r="BO10">
            <v>0</v>
          </cell>
          <cell r="BP10">
            <v>3051</v>
          </cell>
        </row>
        <row r="11">
          <cell r="B11">
            <v>5</v>
          </cell>
          <cell r="C11" t="str">
            <v>GRASS Didier</v>
          </cell>
          <cell r="D11">
            <v>1450342</v>
          </cell>
          <cell r="E11" t="str">
            <v>V</v>
          </cell>
          <cell r="F11" t="str">
            <v>H17</v>
          </cell>
          <cell r="G11" t="str">
            <v>FR</v>
          </cell>
          <cell r="H11" t="str">
            <v>J</v>
          </cell>
          <cell r="I11">
            <v>3165</v>
          </cell>
          <cell r="J11">
            <v>7</v>
          </cell>
          <cell r="K11">
            <v>0</v>
          </cell>
          <cell r="L11">
            <v>-410</v>
          </cell>
          <cell r="M11">
            <v>1</v>
          </cell>
          <cell r="N11">
            <v>-13</v>
          </cell>
          <cell r="O11">
            <v>1</v>
          </cell>
          <cell r="P11">
            <v>-100</v>
          </cell>
          <cell r="Q11">
            <v>1</v>
          </cell>
          <cell r="R11">
            <v>-36</v>
          </cell>
          <cell r="S11">
            <v>1</v>
          </cell>
          <cell r="T11">
            <v>-100</v>
          </cell>
          <cell r="U11">
            <v>1</v>
          </cell>
          <cell r="V11">
            <v>-100</v>
          </cell>
          <cell r="W11">
            <v>1</v>
          </cell>
          <cell r="X11">
            <v>-31</v>
          </cell>
          <cell r="Y11">
            <v>1</v>
          </cell>
          <cell r="Z11">
            <v>-30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 t="str">
            <v>Présent</v>
          </cell>
          <cell r="BJ11">
            <v>8</v>
          </cell>
          <cell r="BM11">
            <v>0</v>
          </cell>
          <cell r="BN11">
            <v>7</v>
          </cell>
          <cell r="BO11">
            <v>0</v>
          </cell>
          <cell r="BP11">
            <v>3165</v>
          </cell>
        </row>
      </sheetData>
      <sheetData sheetId="58">
        <row r="2">
          <cell r="B2" t="str">
            <v>Nom Prénom</v>
          </cell>
          <cell r="C2" t="str">
            <v>n°lic.</v>
          </cell>
          <cell r="D2" t="str">
            <v>Catég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Ancienne
cote</v>
          </cell>
          <cell r="I2" t="str">
            <v>Cli</v>
          </cell>
          <cell r="J2" t="str">
            <v>Nom Prénom</v>
          </cell>
          <cell r="K2" t="str">
            <v>n°lic.</v>
          </cell>
          <cell r="L2" t="str">
            <v>Catégorie
Age</v>
          </cell>
          <cell r="M2" t="str">
            <v>Club</v>
          </cell>
          <cell r="N2" t="str">
            <v>Pays</v>
          </cell>
          <cell r="O2" t="str">
            <v>Série</v>
          </cell>
          <cell r="P2" t="str">
            <v>Cote</v>
          </cell>
          <cell r="Q2" t="str">
            <v>B
Bonus</v>
          </cell>
          <cell r="R2" t="str">
            <v>PE
Pt Expér</v>
          </cell>
          <cell r="S2" t="str">
            <v>PJ
Pt de Jeu</v>
          </cell>
          <cell r="T2" t="str">
            <v>B+PE+PJ
Pts</v>
          </cell>
          <cell r="U2" t="str">
            <v>Nouvelle
cote</v>
          </cell>
          <cell r="V2" t="str">
            <v>Nouvelle
série</v>
          </cell>
          <cell r="W2" t="str">
            <v>Cote origine</v>
          </cell>
        </row>
        <row r="3">
          <cell r="B3" t="str">
            <v>FRANCART Olivier</v>
          </cell>
          <cell r="C3">
            <v>2653126</v>
          </cell>
          <cell r="D3" t="str">
            <v>S</v>
          </cell>
          <cell r="E3" t="str">
            <v>H14</v>
          </cell>
          <cell r="F3" t="str">
            <v>FR</v>
          </cell>
          <cell r="G3" t="str">
            <v>J</v>
          </cell>
          <cell r="H3">
            <v>3789</v>
          </cell>
          <cell r="I3">
            <v>1</v>
          </cell>
          <cell r="J3" t="str">
            <v>FRANCART Olivier</v>
          </cell>
          <cell r="K3">
            <v>2653126</v>
          </cell>
          <cell r="L3" t="str">
            <v>S</v>
          </cell>
          <cell r="M3" t="str">
            <v>H14</v>
          </cell>
          <cell r="N3" t="str">
            <v>FR</v>
          </cell>
          <cell r="O3" t="str">
            <v>J</v>
          </cell>
          <cell r="P3">
            <v>3789</v>
          </cell>
          <cell r="Q3">
            <v>50</v>
          </cell>
          <cell r="R3">
            <v>8</v>
          </cell>
          <cell r="S3">
            <v>0</v>
          </cell>
          <cell r="T3">
            <v>58</v>
          </cell>
          <cell r="U3">
            <v>3847</v>
          </cell>
          <cell r="V3" t="str">
            <v>J</v>
          </cell>
          <cell r="W3">
            <v>3789</v>
          </cell>
          <cell r="X3">
            <v>1</v>
          </cell>
        </row>
        <row r="4">
          <cell r="B4" t="str">
            <v>BATTEFORT Maxime</v>
          </cell>
          <cell r="C4">
            <v>2357608</v>
          </cell>
          <cell r="D4" t="str">
            <v>S</v>
          </cell>
          <cell r="E4" t="str">
            <v>H05</v>
          </cell>
          <cell r="F4" t="str">
            <v>FR</v>
          </cell>
          <cell r="G4" t="str">
            <v>J</v>
          </cell>
          <cell r="H4">
            <v>3170</v>
          </cell>
          <cell r="I4">
            <v>2</v>
          </cell>
          <cell r="J4" t="str">
            <v>DAHAN Guy</v>
          </cell>
          <cell r="K4">
            <v>2000619</v>
          </cell>
          <cell r="L4" t="str">
            <v>S</v>
          </cell>
          <cell r="M4" t="str">
            <v>H24</v>
          </cell>
          <cell r="N4" t="str">
            <v>FR</v>
          </cell>
          <cell r="O4" t="str">
            <v>J</v>
          </cell>
          <cell r="P4">
            <v>3316</v>
          </cell>
          <cell r="Q4">
            <v>25</v>
          </cell>
          <cell r="R4">
            <v>7</v>
          </cell>
          <cell r="S4">
            <v>97</v>
          </cell>
          <cell r="T4">
            <v>129</v>
          </cell>
          <cell r="U4">
            <v>3299</v>
          </cell>
          <cell r="V4" t="str">
            <v>J</v>
          </cell>
          <cell r="W4">
            <v>3170</v>
          </cell>
          <cell r="X4">
            <v>2</v>
          </cell>
        </row>
        <row r="5">
          <cell r="B5" t="str">
            <v>DAHAN Guy</v>
          </cell>
          <cell r="C5">
            <v>2000619</v>
          </cell>
          <cell r="D5" t="str">
            <v>S</v>
          </cell>
          <cell r="E5" t="str">
            <v>H24</v>
          </cell>
          <cell r="F5" t="str">
            <v>FR</v>
          </cell>
          <cell r="G5" t="str">
            <v>J</v>
          </cell>
          <cell r="H5">
            <v>3316</v>
          </cell>
          <cell r="I5">
            <v>3</v>
          </cell>
          <cell r="J5" t="str">
            <v>BATTEFORT Maxime</v>
          </cell>
          <cell r="K5">
            <v>2357608</v>
          </cell>
          <cell r="L5" t="str">
            <v>S</v>
          </cell>
          <cell r="M5" t="str">
            <v>H05</v>
          </cell>
          <cell r="N5" t="str">
            <v>FR</v>
          </cell>
          <cell r="O5" t="str">
            <v>J</v>
          </cell>
          <cell r="P5">
            <v>3170</v>
          </cell>
          <cell r="Q5">
            <v>10</v>
          </cell>
          <cell r="R5">
            <v>6</v>
          </cell>
          <cell r="S5">
            <v>-49</v>
          </cell>
          <cell r="T5">
            <v>-33</v>
          </cell>
          <cell r="U5">
            <v>3283</v>
          </cell>
          <cell r="V5" t="str">
            <v>J</v>
          </cell>
          <cell r="W5">
            <v>3316</v>
          </cell>
          <cell r="X5">
            <v>3</v>
          </cell>
        </row>
        <row r="6">
          <cell r="B6" t="str">
            <v>EKOUHOHO Edem</v>
          </cell>
          <cell r="C6">
            <v>1002737</v>
          </cell>
          <cell r="D6" t="str">
            <v>S</v>
          </cell>
          <cell r="E6" t="str">
            <v>H26</v>
          </cell>
          <cell r="F6" t="str">
            <v>FR</v>
          </cell>
          <cell r="G6" t="str">
            <v>J</v>
          </cell>
          <cell r="H6">
            <v>3122</v>
          </cell>
          <cell r="I6">
            <v>4</v>
          </cell>
          <cell r="J6" t="str">
            <v>MAIGNEL Jean-Philippe</v>
          </cell>
          <cell r="K6">
            <v>2577007</v>
          </cell>
          <cell r="L6" t="str">
            <v>S</v>
          </cell>
          <cell r="M6" t="str">
            <v>H24</v>
          </cell>
          <cell r="N6" t="str">
            <v>FR</v>
          </cell>
          <cell r="O6" t="str">
            <v>J</v>
          </cell>
          <cell r="P6">
            <v>3168</v>
          </cell>
          <cell r="Q6">
            <v>5</v>
          </cell>
          <cell r="R6">
            <v>5</v>
          </cell>
          <cell r="S6">
            <v>30</v>
          </cell>
          <cell r="T6">
            <v>40</v>
          </cell>
          <cell r="U6">
            <v>3162</v>
          </cell>
          <cell r="V6" t="str">
            <v>J</v>
          </cell>
          <cell r="W6">
            <v>3122</v>
          </cell>
          <cell r="X6">
            <v>4</v>
          </cell>
        </row>
        <row r="7">
          <cell r="B7" t="str">
            <v>INOUSSA Hakim</v>
          </cell>
          <cell r="C7">
            <v>2540519</v>
          </cell>
          <cell r="D7" t="str">
            <v>S</v>
          </cell>
          <cell r="E7" t="str">
            <v>H01</v>
          </cell>
          <cell r="F7" t="str">
            <v>FR</v>
          </cell>
          <cell r="G7" t="str">
            <v>A</v>
          </cell>
          <cell r="H7">
            <v>3010</v>
          </cell>
          <cell r="I7">
            <v>5</v>
          </cell>
          <cell r="J7" t="str">
            <v>GRASS Didier</v>
          </cell>
          <cell r="K7">
            <v>1450342</v>
          </cell>
          <cell r="L7" t="str">
            <v>V</v>
          </cell>
          <cell r="M7" t="str">
            <v>H17</v>
          </cell>
          <cell r="N7" t="str">
            <v>FR</v>
          </cell>
          <cell r="O7" t="str">
            <v>J</v>
          </cell>
          <cell r="P7">
            <v>3165</v>
          </cell>
          <cell r="R7">
            <v>4</v>
          </cell>
          <cell r="S7">
            <v>103</v>
          </cell>
          <cell r="T7">
            <v>107</v>
          </cell>
          <cell r="U7">
            <v>3117</v>
          </cell>
          <cell r="V7" t="str">
            <v>J</v>
          </cell>
          <cell r="W7">
            <v>3010</v>
          </cell>
          <cell r="X7">
            <v>5</v>
          </cell>
        </row>
        <row r="8">
          <cell r="B8" t="str">
            <v>MAIGNEL Jean-Philippe</v>
          </cell>
          <cell r="C8">
            <v>2577007</v>
          </cell>
          <cell r="D8" t="str">
            <v>S</v>
          </cell>
          <cell r="E8" t="str">
            <v>H24</v>
          </cell>
          <cell r="F8" t="str">
            <v>FR</v>
          </cell>
          <cell r="G8" t="str">
            <v>J</v>
          </cell>
          <cell r="H8">
            <v>3168</v>
          </cell>
          <cell r="I8">
            <v>6</v>
          </cell>
          <cell r="J8" t="str">
            <v>EKOUHOHO Edem</v>
          </cell>
          <cell r="K8">
            <v>1002737</v>
          </cell>
          <cell r="L8" t="str">
            <v>S</v>
          </cell>
          <cell r="M8" t="str">
            <v>H26</v>
          </cell>
          <cell r="N8" t="str">
            <v>FR</v>
          </cell>
          <cell r="O8" t="str">
            <v>J</v>
          </cell>
          <cell r="P8">
            <v>3122</v>
          </cell>
          <cell r="R8">
            <v>3</v>
          </cell>
          <cell r="S8">
            <v>-16</v>
          </cell>
          <cell r="T8">
            <v>-13</v>
          </cell>
          <cell r="U8">
            <v>3155</v>
          </cell>
          <cell r="V8" t="str">
            <v>J</v>
          </cell>
          <cell r="W8">
            <v>3168</v>
          </cell>
          <cell r="X8">
            <v>6</v>
          </cell>
        </row>
        <row r="9">
          <cell r="B9" t="str">
            <v>BONIN Philippe</v>
          </cell>
          <cell r="C9">
            <v>1004501</v>
          </cell>
          <cell r="D9" t="str">
            <v>S</v>
          </cell>
          <cell r="E9" t="str">
            <v>H29</v>
          </cell>
          <cell r="F9" t="str">
            <v>FR</v>
          </cell>
          <cell r="G9" t="str">
            <v>A</v>
          </cell>
          <cell r="H9">
            <v>3051</v>
          </cell>
          <cell r="I9">
            <v>7</v>
          </cell>
          <cell r="J9" t="str">
            <v>BONIN Philippe</v>
          </cell>
          <cell r="K9">
            <v>1004501</v>
          </cell>
          <cell r="L9" t="str">
            <v>S</v>
          </cell>
          <cell r="M9" t="str">
            <v>H29</v>
          </cell>
          <cell r="N9" t="str">
            <v>FR</v>
          </cell>
          <cell r="O9" t="str">
            <v>A</v>
          </cell>
          <cell r="P9">
            <v>3051</v>
          </cell>
          <cell r="R9">
            <v>2</v>
          </cell>
          <cell r="S9">
            <v>0</v>
          </cell>
          <cell r="T9">
            <v>2</v>
          </cell>
          <cell r="U9">
            <v>3053</v>
          </cell>
          <cell r="V9" t="str">
            <v>A</v>
          </cell>
          <cell r="W9">
            <v>3051</v>
          </cell>
          <cell r="X9">
            <v>7</v>
          </cell>
        </row>
        <row r="10">
          <cell r="B10" t="str">
            <v>GRASS Didier</v>
          </cell>
          <cell r="C10">
            <v>1450342</v>
          </cell>
          <cell r="D10" t="str">
            <v>V</v>
          </cell>
          <cell r="E10" t="str">
            <v>H17</v>
          </cell>
          <cell r="F10" t="str">
            <v>FR</v>
          </cell>
          <cell r="G10" t="str">
            <v>J</v>
          </cell>
          <cell r="H10">
            <v>3165</v>
          </cell>
          <cell r="I10">
            <v>8</v>
          </cell>
          <cell r="J10" t="str">
            <v>INOUSSA Hakim</v>
          </cell>
          <cell r="K10">
            <v>2540519</v>
          </cell>
          <cell r="L10" t="str">
            <v>S</v>
          </cell>
          <cell r="M10" t="str">
            <v>H01</v>
          </cell>
          <cell r="N10" t="str">
            <v>FR</v>
          </cell>
          <cell r="O10" t="str">
            <v>A</v>
          </cell>
          <cell r="P10">
            <v>3010</v>
          </cell>
          <cell r="R10">
            <v>1</v>
          </cell>
          <cell r="S10">
            <v>-52</v>
          </cell>
          <cell r="T10">
            <v>-51</v>
          </cell>
          <cell r="U10">
            <v>3114</v>
          </cell>
          <cell r="V10" t="str">
            <v>J</v>
          </cell>
          <cell r="W10">
            <v>3165</v>
          </cell>
          <cell r="X10">
            <v>8</v>
          </cell>
        </row>
      </sheetData>
      <sheetData sheetId="59"/>
      <sheetData sheetId="60">
        <row r="1">
          <cell r="B1" t="str">
            <v>JOUEUR</v>
          </cell>
          <cell r="C1" t="str">
            <v>COTE INITIALE</v>
          </cell>
          <cell r="D1" t="str">
            <v>Pts Sélection
PS</v>
          </cell>
        </row>
        <row r="2">
          <cell r="B2" t="str">
            <v>FRANCART Olivier</v>
          </cell>
          <cell r="C2">
            <v>3789</v>
          </cell>
          <cell r="D2">
            <v>3553</v>
          </cell>
        </row>
        <row r="3">
          <cell r="B3" t="str">
            <v>BATTEFORT Maxime</v>
          </cell>
          <cell r="C3">
            <v>3316</v>
          </cell>
          <cell r="D3">
            <v>1776</v>
          </cell>
        </row>
        <row r="4">
          <cell r="B4" t="str">
            <v>DAHAN Guy</v>
          </cell>
          <cell r="C4">
            <v>3170</v>
          </cell>
          <cell r="D4">
            <v>0</v>
          </cell>
        </row>
        <row r="5">
          <cell r="B5" t="str">
            <v>EKOUHOHO Edem</v>
          </cell>
          <cell r="C5">
            <v>3168</v>
          </cell>
          <cell r="D5">
            <v>0</v>
          </cell>
        </row>
        <row r="6">
          <cell r="B6" t="str">
            <v>INOUSSA Hakim</v>
          </cell>
          <cell r="C6">
            <v>3165</v>
          </cell>
          <cell r="D6">
            <v>0</v>
          </cell>
        </row>
        <row r="7">
          <cell r="B7" t="str">
            <v>MAIGNEL Jean-Philippe</v>
          </cell>
          <cell r="C7">
            <v>3122</v>
          </cell>
          <cell r="D7">
            <v>0</v>
          </cell>
        </row>
        <row r="8">
          <cell r="B8" t="str">
            <v>BONIN Philippe</v>
          </cell>
          <cell r="C8">
            <v>3051</v>
          </cell>
          <cell r="D8">
            <v>0</v>
          </cell>
        </row>
        <row r="9">
          <cell r="B9" t="str">
            <v>GRASS Didier</v>
          </cell>
          <cell r="C9">
            <v>3010</v>
          </cell>
          <cell r="D9">
            <v>0</v>
          </cell>
        </row>
      </sheetData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1" spans="1:21" x14ac:dyDescent="0.25">
      <c r="A1" s="31" t="s">
        <v>24</v>
      </c>
      <c r="B1" s="34"/>
      <c r="C1" s="37"/>
      <c r="D1" s="37"/>
      <c r="E1" s="37"/>
      <c r="F1" s="37"/>
      <c r="G1" s="37"/>
      <c r="H1" s="46" t="s">
        <v>25</v>
      </c>
      <c r="I1" s="49"/>
      <c r="J1" s="52" t="s">
        <v>26</v>
      </c>
      <c r="K1" s="55" t="s">
        <v>27</v>
      </c>
      <c r="L1" s="58" t="s">
        <v>28</v>
      </c>
      <c r="M1" s="61"/>
      <c r="N1" s="61"/>
      <c r="O1" s="66" t="s">
        <v>29</v>
      </c>
      <c r="P1" s="66"/>
      <c r="Q1" s="66"/>
      <c r="R1" s="66"/>
      <c r="S1" s="71" t="s">
        <v>30</v>
      </c>
      <c r="T1" s="71"/>
      <c r="U1" s="74" t="s">
        <v>26</v>
      </c>
    </row>
    <row r="2" spans="1:21" x14ac:dyDescent="0.25">
      <c r="A2" s="32" t="s">
        <v>31</v>
      </c>
      <c r="B2" s="35" t="s">
        <v>32</v>
      </c>
      <c r="C2" s="38" t="s">
        <v>33</v>
      </c>
      <c r="D2" s="40" t="s">
        <v>34</v>
      </c>
      <c r="E2" s="42" t="s">
        <v>35</v>
      </c>
      <c r="F2" s="40" t="s">
        <v>36</v>
      </c>
      <c r="G2" s="44" t="s">
        <v>37</v>
      </c>
      <c r="H2" s="47" t="s">
        <v>38</v>
      </c>
      <c r="I2" s="50" t="s">
        <v>15</v>
      </c>
      <c r="J2" s="53" t="s">
        <v>39</v>
      </c>
      <c r="K2" s="56" t="s">
        <v>40</v>
      </c>
      <c r="L2" s="59" t="s">
        <v>9</v>
      </c>
      <c r="M2" s="62" t="s">
        <v>11</v>
      </c>
      <c r="N2" s="64" t="s">
        <v>10</v>
      </c>
      <c r="O2" s="67" t="s">
        <v>41</v>
      </c>
      <c r="P2" s="69" t="s">
        <v>42</v>
      </c>
      <c r="Q2" s="69" t="s">
        <v>43</v>
      </c>
      <c r="R2" s="70" t="s">
        <v>44</v>
      </c>
      <c r="S2" s="32" t="s">
        <v>38</v>
      </c>
      <c r="T2" s="73" t="s">
        <v>15</v>
      </c>
      <c r="U2" s="75" t="s">
        <v>45</v>
      </c>
    </row>
    <row r="3" spans="1:21" x14ac:dyDescent="0.25">
      <c r="A3" s="33">
        <v>1</v>
      </c>
      <c r="B3" s="36">
        <v>1</v>
      </c>
      <c r="C3" s="39" t="s">
        <v>4</v>
      </c>
      <c r="D3" s="41">
        <v>2653126</v>
      </c>
      <c r="E3" s="43" t="s">
        <v>46</v>
      </c>
      <c r="F3" s="41" t="s">
        <v>47</v>
      </c>
      <c r="G3" s="45" t="s">
        <v>48</v>
      </c>
      <c r="H3" s="48" t="s">
        <v>49</v>
      </c>
      <c r="I3" s="51">
        <v>3789</v>
      </c>
      <c r="J3" s="54">
        <v>17</v>
      </c>
      <c r="K3" s="57">
        <v>246</v>
      </c>
      <c r="L3" s="60">
        <v>5</v>
      </c>
      <c r="M3" s="63">
        <v>2</v>
      </c>
      <c r="N3" s="65">
        <v>0</v>
      </c>
      <c r="O3" s="68">
        <v>50</v>
      </c>
      <c r="P3" s="63">
        <v>8</v>
      </c>
      <c r="Q3" s="63">
        <v>0</v>
      </c>
      <c r="R3" s="65">
        <v>58</v>
      </c>
      <c r="S3" s="72" t="s">
        <v>49</v>
      </c>
      <c r="T3" s="51">
        <v>3847</v>
      </c>
      <c r="U3" s="51">
        <v>3553</v>
      </c>
    </row>
    <row r="4" spans="1:21" x14ac:dyDescent="0.25">
      <c r="A4" s="33">
        <v>2</v>
      </c>
      <c r="B4" s="36">
        <v>3</v>
      </c>
      <c r="C4" s="39" t="s">
        <v>0</v>
      </c>
      <c r="D4" s="41">
        <v>2357608</v>
      </c>
      <c r="E4" s="43" t="s">
        <v>46</v>
      </c>
      <c r="F4" s="41" t="s">
        <v>50</v>
      </c>
      <c r="G4" s="45" t="s">
        <v>48</v>
      </c>
      <c r="H4" s="48" t="s">
        <v>49</v>
      </c>
      <c r="I4" s="51">
        <v>3170</v>
      </c>
      <c r="J4" s="54">
        <v>15</v>
      </c>
      <c r="K4" s="57">
        <v>205</v>
      </c>
      <c r="L4" s="60">
        <v>4</v>
      </c>
      <c r="M4" s="63">
        <v>3</v>
      </c>
      <c r="N4" s="65">
        <v>0</v>
      </c>
      <c r="O4" s="68">
        <v>25</v>
      </c>
      <c r="P4" s="63">
        <v>7</v>
      </c>
      <c r="Q4" s="63">
        <v>97</v>
      </c>
      <c r="R4" s="65">
        <v>129</v>
      </c>
      <c r="S4" s="72" t="s">
        <v>49</v>
      </c>
      <c r="T4" s="51">
        <v>3299</v>
      </c>
      <c r="U4" s="51">
        <v>1776</v>
      </c>
    </row>
    <row r="5" spans="1:21" x14ac:dyDescent="0.25">
      <c r="A5" s="33">
        <v>3</v>
      </c>
      <c r="B5" s="36">
        <v>2</v>
      </c>
      <c r="C5" s="39" t="s">
        <v>2</v>
      </c>
      <c r="D5" s="41">
        <v>2000619</v>
      </c>
      <c r="E5" s="43" t="s">
        <v>46</v>
      </c>
      <c r="F5" s="41" t="s">
        <v>51</v>
      </c>
      <c r="G5" s="45" t="s">
        <v>48</v>
      </c>
      <c r="H5" s="48" t="s">
        <v>49</v>
      </c>
      <c r="I5" s="51">
        <v>3316</v>
      </c>
      <c r="J5" s="54">
        <v>15</v>
      </c>
      <c r="K5" s="57">
        <v>143</v>
      </c>
      <c r="L5" s="60">
        <v>4</v>
      </c>
      <c r="M5" s="63">
        <v>3</v>
      </c>
      <c r="N5" s="65">
        <v>0</v>
      </c>
      <c r="O5" s="68">
        <v>10</v>
      </c>
      <c r="P5" s="63">
        <v>6</v>
      </c>
      <c r="Q5" s="63">
        <v>-49</v>
      </c>
      <c r="R5" s="65">
        <v>-33</v>
      </c>
      <c r="S5" s="72" t="s">
        <v>49</v>
      </c>
      <c r="T5" s="51">
        <v>3283</v>
      </c>
      <c r="U5" s="51">
        <v>0</v>
      </c>
    </row>
    <row r="6" spans="1:21" x14ac:dyDescent="0.25">
      <c r="A6" s="33">
        <v>4</v>
      </c>
      <c r="B6" s="36">
        <v>6</v>
      </c>
      <c r="C6" s="39" t="s">
        <v>3</v>
      </c>
      <c r="D6" s="41">
        <v>1002737</v>
      </c>
      <c r="E6" s="43" t="s">
        <v>46</v>
      </c>
      <c r="F6" s="41" t="s">
        <v>52</v>
      </c>
      <c r="G6" s="45" t="s">
        <v>48</v>
      </c>
      <c r="H6" s="48" t="s">
        <v>49</v>
      </c>
      <c r="I6" s="51">
        <v>3122</v>
      </c>
      <c r="J6" s="54">
        <v>15</v>
      </c>
      <c r="K6" s="57">
        <v>45</v>
      </c>
      <c r="L6" s="60">
        <v>4</v>
      </c>
      <c r="M6" s="63">
        <v>3</v>
      </c>
      <c r="N6" s="65">
        <v>0</v>
      </c>
      <c r="O6" s="68">
        <v>5</v>
      </c>
      <c r="P6" s="63">
        <v>5</v>
      </c>
      <c r="Q6" s="63">
        <v>30</v>
      </c>
      <c r="R6" s="65">
        <v>40</v>
      </c>
      <c r="S6" s="72" t="s">
        <v>49</v>
      </c>
      <c r="T6" s="51">
        <v>3162</v>
      </c>
      <c r="U6" s="51">
        <v>0</v>
      </c>
    </row>
    <row r="7" spans="1:21" x14ac:dyDescent="0.25">
      <c r="A7" s="33">
        <v>5</v>
      </c>
      <c r="B7" s="36">
        <v>8</v>
      </c>
      <c r="C7" s="39" t="s">
        <v>6</v>
      </c>
      <c r="D7" s="41">
        <v>2540519</v>
      </c>
      <c r="E7" s="43" t="s">
        <v>46</v>
      </c>
      <c r="F7" s="41" t="s">
        <v>53</v>
      </c>
      <c r="G7" s="45" t="s">
        <v>48</v>
      </c>
      <c r="H7" s="48" t="s">
        <v>54</v>
      </c>
      <c r="I7" s="51">
        <v>3010</v>
      </c>
      <c r="J7" s="54">
        <v>15</v>
      </c>
      <c r="K7" s="57">
        <v>-55</v>
      </c>
      <c r="L7" s="60">
        <v>4</v>
      </c>
      <c r="M7" s="63">
        <v>3</v>
      </c>
      <c r="N7" s="65">
        <v>0</v>
      </c>
      <c r="O7" s="68">
        <v>0</v>
      </c>
      <c r="P7" s="63">
        <v>4</v>
      </c>
      <c r="Q7" s="63">
        <v>103</v>
      </c>
      <c r="R7" s="65">
        <v>107</v>
      </c>
      <c r="S7" s="72" t="s">
        <v>49</v>
      </c>
      <c r="T7" s="51">
        <v>3117</v>
      </c>
      <c r="U7" s="51">
        <v>0</v>
      </c>
    </row>
    <row r="8" spans="1:21" x14ac:dyDescent="0.25">
      <c r="A8" s="33">
        <v>6</v>
      </c>
      <c r="B8" s="36">
        <v>4</v>
      </c>
      <c r="C8" s="39" t="s">
        <v>7</v>
      </c>
      <c r="D8" s="41">
        <v>2577007</v>
      </c>
      <c r="E8" s="43" t="s">
        <v>46</v>
      </c>
      <c r="F8" s="41" t="s">
        <v>51</v>
      </c>
      <c r="G8" s="45" t="s">
        <v>48</v>
      </c>
      <c r="H8" s="48" t="s">
        <v>49</v>
      </c>
      <c r="I8" s="51">
        <v>3168</v>
      </c>
      <c r="J8" s="54">
        <v>15</v>
      </c>
      <c r="K8" s="57">
        <v>-28</v>
      </c>
      <c r="L8" s="60">
        <v>4</v>
      </c>
      <c r="M8" s="63">
        <v>3</v>
      </c>
      <c r="N8" s="65">
        <v>0</v>
      </c>
      <c r="O8" s="68">
        <v>0</v>
      </c>
      <c r="P8" s="63">
        <v>3</v>
      </c>
      <c r="Q8" s="63">
        <v>-16</v>
      </c>
      <c r="R8" s="65">
        <v>-13</v>
      </c>
      <c r="S8" s="72" t="s">
        <v>49</v>
      </c>
      <c r="T8" s="51">
        <v>3155</v>
      </c>
      <c r="U8" s="51">
        <v>0</v>
      </c>
    </row>
    <row r="9" spans="1:21" x14ac:dyDescent="0.25">
      <c r="A9" s="33">
        <v>7</v>
      </c>
      <c r="B9" s="36">
        <v>7</v>
      </c>
      <c r="C9" s="39" t="s">
        <v>1</v>
      </c>
      <c r="D9" s="41">
        <v>1004501</v>
      </c>
      <c r="E9" s="43" t="s">
        <v>46</v>
      </c>
      <c r="F9" s="41" t="s">
        <v>55</v>
      </c>
      <c r="G9" s="45" t="s">
        <v>48</v>
      </c>
      <c r="H9" s="48" t="s">
        <v>54</v>
      </c>
      <c r="I9" s="51">
        <v>3051</v>
      </c>
      <c r="J9" s="54">
        <v>13</v>
      </c>
      <c r="K9" s="57">
        <v>-146</v>
      </c>
      <c r="L9" s="60">
        <v>3</v>
      </c>
      <c r="M9" s="63">
        <v>4</v>
      </c>
      <c r="N9" s="65">
        <v>0</v>
      </c>
      <c r="O9" s="68">
        <v>0</v>
      </c>
      <c r="P9" s="63">
        <v>2</v>
      </c>
      <c r="Q9" s="63">
        <v>0</v>
      </c>
      <c r="R9" s="65">
        <v>2</v>
      </c>
      <c r="S9" s="72" t="s">
        <v>54</v>
      </c>
      <c r="T9" s="51">
        <v>3053</v>
      </c>
      <c r="U9" s="51">
        <v>0</v>
      </c>
    </row>
    <row r="10" spans="1:21" x14ac:dyDescent="0.25">
      <c r="A10" s="33">
        <v>8</v>
      </c>
      <c r="B10" s="36">
        <v>5</v>
      </c>
      <c r="C10" s="39" t="s">
        <v>5</v>
      </c>
      <c r="D10" s="41">
        <v>1450342</v>
      </c>
      <c r="E10" s="43" t="s">
        <v>9</v>
      </c>
      <c r="F10" s="41" t="s">
        <v>56</v>
      </c>
      <c r="G10" s="45" t="s">
        <v>48</v>
      </c>
      <c r="H10" s="48" t="s">
        <v>49</v>
      </c>
      <c r="I10" s="51">
        <v>3165</v>
      </c>
      <c r="J10" s="54">
        <v>7</v>
      </c>
      <c r="K10" s="57">
        <v>-410</v>
      </c>
      <c r="L10" s="60">
        <v>0</v>
      </c>
      <c r="M10" s="63">
        <v>7</v>
      </c>
      <c r="N10" s="65">
        <v>0</v>
      </c>
      <c r="O10" s="68">
        <v>0</v>
      </c>
      <c r="P10" s="63">
        <v>1</v>
      </c>
      <c r="Q10" s="63">
        <v>-52</v>
      </c>
      <c r="R10" s="65">
        <v>-51</v>
      </c>
      <c r="S10" s="72" t="s">
        <v>49</v>
      </c>
      <c r="T10" s="51">
        <v>3114</v>
      </c>
      <c r="U10" s="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"/>
  <sheetViews>
    <sheetView zoomScale="115" zoomScaleNormal="115" workbookViewId="0">
      <pane xSplit="6" ySplit="3" topLeftCell="G4" activePane="bottomRight" state="frozen"/>
      <selection pane="topRight" activeCell="G1" sqref="G1"/>
      <selection pane="bottomLeft" activeCell="A4" sqref="A4"/>
      <selection pane="bottomRight"/>
    </sheetView>
  </sheetViews>
  <sheetFormatPr baseColWidth="10" defaultColWidth="11.28515625" defaultRowHeight="15" x14ac:dyDescent="0.25"/>
  <cols>
    <col min="1" max="1" width="22.42578125" bestFit="1" customWidth="1"/>
    <col min="2" max="2" width="5" bestFit="1" customWidth="1"/>
    <col min="3" max="6" width="5" customWidth="1"/>
    <col min="7" max="7" width="5.7109375" bestFit="1" customWidth="1"/>
    <col min="8" max="23" width="5.85546875" customWidth="1"/>
    <col min="24" max="31" width="3.7109375" hidden="1" customWidth="1"/>
    <col min="32" max="39" width="4.7109375" hidden="1" customWidth="1"/>
    <col min="40" max="40" width="6.5703125" hidden="1" customWidth="1"/>
    <col min="41" max="48" width="3.7109375" customWidth="1"/>
  </cols>
  <sheetData>
    <row r="1" spans="1:40" ht="24" thickBot="1" x14ac:dyDescent="0.4">
      <c r="A1" s="5" t="s">
        <v>16</v>
      </c>
    </row>
    <row r="2" spans="1:40" ht="119.25" customHeight="1" thickBot="1" x14ac:dyDescent="0.3">
      <c r="H2" s="115" t="s">
        <v>17</v>
      </c>
      <c r="I2" s="116"/>
      <c r="J2" s="115" t="s">
        <v>18</v>
      </c>
      <c r="K2" s="116"/>
      <c r="L2" s="115" t="s">
        <v>19</v>
      </c>
      <c r="M2" s="116"/>
      <c r="N2" s="115" t="s">
        <v>20</v>
      </c>
      <c r="O2" s="116"/>
      <c r="P2" s="115" t="s">
        <v>21</v>
      </c>
      <c r="Q2" s="116"/>
      <c r="R2" s="115" t="s">
        <v>22</v>
      </c>
      <c r="S2" s="116"/>
      <c r="T2" s="115" t="s">
        <v>23</v>
      </c>
      <c r="U2" s="116"/>
      <c r="V2" s="115" t="s">
        <v>8</v>
      </c>
      <c r="W2" s="117"/>
    </row>
    <row r="3" spans="1:40" x14ac:dyDescent="0.25">
      <c r="A3" s="9" t="s">
        <v>14</v>
      </c>
      <c r="B3" s="10" t="s">
        <v>15</v>
      </c>
      <c r="C3" s="10" t="s">
        <v>9</v>
      </c>
      <c r="D3" s="10" t="s">
        <v>10</v>
      </c>
      <c r="E3" s="10" t="s">
        <v>11</v>
      </c>
      <c r="F3" s="10" t="s">
        <v>12</v>
      </c>
      <c r="G3" s="11" t="s">
        <v>13</v>
      </c>
      <c r="H3" s="12"/>
      <c r="I3" s="13"/>
      <c r="J3" s="12"/>
      <c r="K3" s="13"/>
      <c r="L3" s="12"/>
      <c r="M3" s="13"/>
      <c r="N3" s="12"/>
      <c r="O3" s="13"/>
      <c r="P3" s="12"/>
      <c r="Q3" s="13"/>
      <c r="R3" s="12"/>
      <c r="S3" s="13"/>
      <c r="T3" s="12"/>
      <c r="U3" s="13"/>
      <c r="V3" s="12"/>
      <c r="W3" s="18"/>
    </row>
    <row r="4" spans="1:40" x14ac:dyDescent="0.25">
      <c r="A4" s="14" t="s">
        <v>0</v>
      </c>
      <c r="B4" s="1">
        <v>3170</v>
      </c>
      <c r="C4" s="16">
        <f>COUNTIF(X4:AE4,"V")</f>
        <v>4</v>
      </c>
      <c r="D4" s="16">
        <f>COUNTIF(X4:AE4,"N")</f>
        <v>0</v>
      </c>
      <c r="E4" s="16">
        <f>COUNTIF(X4:AE4,"D")</f>
        <v>3</v>
      </c>
      <c r="F4" s="1">
        <f>SUM(AF4:AM4)</f>
        <v>205</v>
      </c>
      <c r="G4" s="6">
        <f>RANK(AN4,$AN$4:$AN$11)</f>
        <v>2</v>
      </c>
      <c r="H4" s="19"/>
      <c r="I4" s="20"/>
      <c r="J4" s="21">
        <v>472</v>
      </c>
      <c r="K4" s="22">
        <v>481</v>
      </c>
      <c r="L4" s="21">
        <v>428</v>
      </c>
      <c r="M4" s="22">
        <v>323</v>
      </c>
      <c r="N4" s="21">
        <v>397</v>
      </c>
      <c r="O4" s="22">
        <v>419</v>
      </c>
      <c r="P4" s="21">
        <v>371</v>
      </c>
      <c r="Q4" s="22">
        <v>498</v>
      </c>
      <c r="R4" s="21">
        <v>421</v>
      </c>
      <c r="S4" s="22">
        <v>385</v>
      </c>
      <c r="T4" s="21">
        <v>578</v>
      </c>
      <c r="U4" s="22">
        <v>418</v>
      </c>
      <c r="V4" s="21">
        <v>619</v>
      </c>
      <c r="W4" s="22">
        <v>330</v>
      </c>
      <c r="X4" t="str">
        <f>IF(ISBLANK(H4)," ",IF(H4&gt;I4,"V",IF(H4&lt;I4,"D",IF(H4=I4,"N"))))</f>
        <v xml:space="preserve"> </v>
      </c>
      <c r="Y4" t="str">
        <f>IF(ISBLANK(J4)," ",IF(J4&gt;K4,"V",IF(J4&lt;K4,"D",IF(J4=K4,"N"))))</f>
        <v>D</v>
      </c>
      <c r="Z4" t="str">
        <f>IF(ISBLANK(L4)," ",IF(L4&gt;M4,"V",IF(L4&lt;M4,"D",IF(L4=M4,"N"))))</f>
        <v>V</v>
      </c>
      <c r="AA4" t="str">
        <f>IF(ISBLANK(N4)," ",IF(N4&gt;O4,"V",IF(N4&lt;O4,"D",IF(N4=O4,"N"))))</f>
        <v>D</v>
      </c>
      <c r="AB4" t="str">
        <f>IF(ISBLANK(P4)," ",IF(P4&gt;Q4,"V",IF(P4&lt;Q4,"D",IF(P4=Q4,"N"))))</f>
        <v>D</v>
      </c>
      <c r="AC4" t="str">
        <f>IF(ISBLANK(R4)," ",IF(R4&gt;S4,"V",IF(R4&lt;S4,"D",IF(R4=S4,"N"))))</f>
        <v>V</v>
      </c>
      <c r="AD4" t="str">
        <f>IF(ISBLANK(T4)," ",IF(T4&gt;U4,"V",IF(T4&lt;U4,"D",IF(T4=U4,"N"))))</f>
        <v>V</v>
      </c>
      <c r="AE4" t="str">
        <f>IF(ISBLANK(V4)," ",IF(V4&gt;W4,"V",IF(V4&lt;W4,"D",IF(V4=W4,"N"))))</f>
        <v>V</v>
      </c>
      <c r="AF4">
        <f>IF(H4-I4&gt;100,100,IF(I4-H4&gt;100,-100,H4-I4))</f>
        <v>0</v>
      </c>
      <c r="AG4">
        <f>IF(J4-K4&gt;100,100,IF(K4-J4&gt;100,-100,J4-K4))</f>
        <v>-9</v>
      </c>
      <c r="AH4">
        <f>IF(L4-M4&gt;100,100,IF(M4-L4&gt;100,-100,L4-M4))</f>
        <v>100</v>
      </c>
      <c r="AI4">
        <f>IF(N4-O4&gt;100,100,IF(O4-N4&gt;100,-100,N4-O4))</f>
        <v>-22</v>
      </c>
      <c r="AJ4">
        <f>IF(P4-Q4&gt;100,100,IF(Q4-P4&gt;100,-100,P4-Q4))</f>
        <v>-100</v>
      </c>
      <c r="AK4">
        <f>IF(R4-S4&gt;100,100,IF(S4-R4&gt;100,-100,R4-S4))</f>
        <v>36</v>
      </c>
      <c r="AL4">
        <f>IF(T4-U4&gt;100,100,IF(U4-T4&gt;100,-100,T4-U4))</f>
        <v>100</v>
      </c>
      <c r="AM4">
        <f>IF(V4-W4&gt;100,100,IF(W4-V4&gt;100,-100,V4-W4))</f>
        <v>100</v>
      </c>
      <c r="AN4" s="4">
        <f>(C4*3)+(D4*2)+(E4)+(F4/1000)</f>
        <v>15.205</v>
      </c>
    </row>
    <row r="5" spans="1:40" x14ac:dyDescent="0.25">
      <c r="A5" s="14" t="s">
        <v>1</v>
      </c>
      <c r="B5" s="1">
        <v>3051</v>
      </c>
      <c r="C5" s="16">
        <f t="shared" ref="C5:C11" si="0">COUNTIF(X5:AE5,"V")</f>
        <v>3</v>
      </c>
      <c r="D5" s="16">
        <f t="shared" ref="D5:D11" si="1">COUNTIF(X5:AE5,"N")</f>
        <v>0</v>
      </c>
      <c r="E5" s="16">
        <f t="shared" ref="E5:E11" si="2">COUNTIF(X5:AE5,"D")</f>
        <v>4</v>
      </c>
      <c r="F5" s="1">
        <f t="shared" ref="F5:F11" si="3">SUM(AF5:AM5)</f>
        <v>-146</v>
      </c>
      <c r="G5" s="6">
        <f t="shared" ref="G5:G11" si="4">RANK(AN5,$AN$4:$AN$11)</f>
        <v>7</v>
      </c>
      <c r="H5" s="29">
        <f>K4</f>
        <v>481</v>
      </c>
      <c r="I5" s="30">
        <f>J4</f>
        <v>472</v>
      </c>
      <c r="J5" s="19"/>
      <c r="K5" s="20"/>
      <c r="L5" s="21">
        <v>313</v>
      </c>
      <c r="M5" s="22">
        <v>430</v>
      </c>
      <c r="N5" s="21">
        <v>425</v>
      </c>
      <c r="O5" s="22">
        <v>529</v>
      </c>
      <c r="P5" s="21">
        <v>465</v>
      </c>
      <c r="Q5" s="22">
        <v>379</v>
      </c>
      <c r="R5" s="21">
        <v>453</v>
      </c>
      <c r="S5" s="22">
        <v>422</v>
      </c>
      <c r="T5" s="21">
        <v>482</v>
      </c>
      <c r="U5" s="22">
        <v>502</v>
      </c>
      <c r="V5" s="21">
        <v>392</v>
      </c>
      <c r="W5" s="22">
        <v>444</v>
      </c>
      <c r="X5" t="str">
        <f>IF(ISBLANK(J4)," ",IF(K4&gt;J4,"V",IF(K4&lt;J4,"D",IF(K4=J4,"N"))))</f>
        <v>V</v>
      </c>
      <c r="Y5" t="str">
        <f t="shared" ref="Y5" si="5">IF(ISBLANK(J5)," ",IF(J5&gt;K5,"V",IF(J5&lt;K5,"D",IF(J5=K5,"N"))))</f>
        <v xml:space="preserve"> </v>
      </c>
      <c r="Z5" t="str">
        <f t="shared" ref="Z5:Z6" si="6">IF(ISBLANK(L5)," ",IF(L5&gt;M5,"V",IF(L5&lt;M5,"D",IF(L5=M5,"N"))))</f>
        <v>D</v>
      </c>
      <c r="AA5" t="str">
        <f t="shared" ref="AA5:AA7" si="7">IF(ISBLANK(N5)," ",IF(N5&gt;O5,"V",IF(N5&lt;O5,"D",IF(N5=O5,"N"))))</f>
        <v>D</v>
      </c>
      <c r="AB5" t="str">
        <f t="shared" ref="AB5:AB8" si="8">IF(ISBLANK(P5)," ",IF(P5&gt;Q5,"V",IF(P5&lt;Q5,"D",IF(P5=Q5,"N"))))</f>
        <v>V</v>
      </c>
      <c r="AC5" t="str">
        <f t="shared" ref="AC5:AC9" si="9">IF(ISBLANK(R5)," ",IF(R5&gt;S5,"V",IF(R5&lt;S5,"D",IF(R5=S5,"N"))))</f>
        <v>V</v>
      </c>
      <c r="AD5" t="str">
        <f t="shared" ref="AD5:AD10" si="10">IF(ISBLANK(T5)," ",IF(T5&gt;U5,"V",IF(T5&lt;U5,"D",IF(T5=U5,"N"))))</f>
        <v>D</v>
      </c>
      <c r="AE5" t="str">
        <f t="shared" ref="AE5:AE11" si="11">IF(ISBLANK(V5)," ",IF(V5&gt;W5,"V",IF(V5&lt;W5,"D",IF(V5=W5,"N"))))</f>
        <v>D</v>
      </c>
      <c r="AF5">
        <f t="shared" ref="AF5:AF11" si="12">IF(H5-I5&gt;100,100,IF(I5-H5&gt;100,-100,H5-I5))</f>
        <v>9</v>
      </c>
      <c r="AG5">
        <f t="shared" ref="AG5:AG11" si="13">IF(J5-K5&gt;100,100,IF(K5-J5&gt;100,-100,J5-K5))</f>
        <v>0</v>
      </c>
      <c r="AH5">
        <f t="shared" ref="AH5:AH11" si="14">IF(L5-M5&gt;100,100,IF(M5-L5&gt;100,-100,L5-M5))</f>
        <v>-100</v>
      </c>
      <c r="AI5">
        <f t="shared" ref="AI5:AI11" si="15">IF(N5-O5&gt;100,100,IF(O5-N5&gt;100,-100,N5-O5))</f>
        <v>-100</v>
      </c>
      <c r="AJ5">
        <f t="shared" ref="AJ5:AJ11" si="16">IF(P5-Q5&gt;100,100,IF(Q5-P5&gt;100,-100,P5-Q5))</f>
        <v>86</v>
      </c>
      <c r="AK5">
        <f t="shared" ref="AK5:AK11" si="17">IF(R5-S5&gt;100,100,IF(S5-R5&gt;100,-100,R5-S5))</f>
        <v>31</v>
      </c>
      <c r="AL5">
        <f t="shared" ref="AL5:AL11" si="18">IF(T5-U5&gt;100,100,IF(U5-T5&gt;100,-100,T5-U5))</f>
        <v>-20</v>
      </c>
      <c r="AM5">
        <f t="shared" ref="AM5:AM11" si="19">IF(V5-W5&gt;100,100,IF(W5-V5&gt;100,-100,V5-W5))</f>
        <v>-52</v>
      </c>
      <c r="AN5" s="4">
        <f t="shared" ref="AN5:AN11" si="20">(C5*3)+(D5*2)+(E5)+(F5/1000)</f>
        <v>12.853999999999999</v>
      </c>
    </row>
    <row r="6" spans="1:40" x14ac:dyDescent="0.25">
      <c r="A6" s="14" t="s">
        <v>2</v>
      </c>
      <c r="B6" s="1">
        <v>3316</v>
      </c>
      <c r="C6" s="16">
        <f t="shared" si="0"/>
        <v>4</v>
      </c>
      <c r="D6" s="16">
        <f t="shared" si="1"/>
        <v>0</v>
      </c>
      <c r="E6" s="16">
        <f t="shared" si="2"/>
        <v>3</v>
      </c>
      <c r="F6" s="1">
        <f t="shared" si="3"/>
        <v>143</v>
      </c>
      <c r="G6" s="6">
        <f t="shared" si="4"/>
        <v>3</v>
      </c>
      <c r="H6" s="23">
        <f>M4</f>
        <v>323</v>
      </c>
      <c r="I6" s="24">
        <f>L4</f>
        <v>428</v>
      </c>
      <c r="J6" s="29">
        <f>M5</f>
        <v>430</v>
      </c>
      <c r="K6" s="30">
        <f>L5</f>
        <v>313</v>
      </c>
      <c r="L6" s="19"/>
      <c r="M6" s="20"/>
      <c r="N6" s="21">
        <v>521</v>
      </c>
      <c r="O6" s="22">
        <v>375</v>
      </c>
      <c r="P6" s="21">
        <v>424</v>
      </c>
      <c r="Q6" s="22">
        <v>481</v>
      </c>
      <c r="R6" s="21">
        <v>488</v>
      </c>
      <c r="S6" s="22">
        <v>313</v>
      </c>
      <c r="T6" s="21">
        <v>381</v>
      </c>
      <c r="U6" s="22">
        <v>496</v>
      </c>
      <c r="V6" s="21">
        <v>563</v>
      </c>
      <c r="W6" s="22">
        <v>376</v>
      </c>
      <c r="X6" t="str">
        <f>IF(ISBLANK(L4)," ",IF(M4&gt;L4,"V",IF(M4&lt;L4,"D",IF(M4=L4,"N"))))</f>
        <v>D</v>
      </c>
      <c r="Y6" t="str">
        <f>IF(ISBLANK(M5)," ",IF(M5&gt;L5,"V",IF(M5&lt;L5,"D",IF(M5=L5,"N"))))</f>
        <v>V</v>
      </c>
      <c r="Z6" t="str">
        <f t="shared" si="6"/>
        <v xml:space="preserve"> </v>
      </c>
      <c r="AA6" t="str">
        <f t="shared" si="7"/>
        <v>V</v>
      </c>
      <c r="AB6" t="str">
        <f t="shared" si="8"/>
        <v>D</v>
      </c>
      <c r="AC6" t="str">
        <f t="shared" si="9"/>
        <v>V</v>
      </c>
      <c r="AD6" t="str">
        <f t="shared" si="10"/>
        <v>D</v>
      </c>
      <c r="AE6" t="str">
        <f t="shared" si="11"/>
        <v>V</v>
      </c>
      <c r="AF6">
        <f t="shared" si="12"/>
        <v>-100</v>
      </c>
      <c r="AG6">
        <f t="shared" si="13"/>
        <v>100</v>
      </c>
      <c r="AH6">
        <f t="shared" si="14"/>
        <v>0</v>
      </c>
      <c r="AI6">
        <f t="shared" si="15"/>
        <v>100</v>
      </c>
      <c r="AJ6">
        <f t="shared" si="16"/>
        <v>-57</v>
      </c>
      <c r="AK6">
        <f t="shared" si="17"/>
        <v>100</v>
      </c>
      <c r="AL6">
        <f t="shared" si="18"/>
        <v>-100</v>
      </c>
      <c r="AM6">
        <f t="shared" si="19"/>
        <v>100</v>
      </c>
      <c r="AN6" s="4">
        <f t="shared" si="20"/>
        <v>15.143000000000001</v>
      </c>
    </row>
    <row r="7" spans="1:40" x14ac:dyDescent="0.25">
      <c r="A7" s="14" t="s">
        <v>3</v>
      </c>
      <c r="B7" s="1">
        <v>3122</v>
      </c>
      <c r="C7" s="16">
        <f t="shared" si="0"/>
        <v>4</v>
      </c>
      <c r="D7" s="16">
        <f t="shared" si="1"/>
        <v>0</v>
      </c>
      <c r="E7" s="16">
        <f t="shared" si="2"/>
        <v>3</v>
      </c>
      <c r="F7" s="1">
        <f t="shared" si="3"/>
        <v>45</v>
      </c>
      <c r="G7" s="6">
        <f t="shared" si="4"/>
        <v>4</v>
      </c>
      <c r="H7" s="23">
        <f>O4</f>
        <v>419</v>
      </c>
      <c r="I7" s="24">
        <f>N4</f>
        <v>397</v>
      </c>
      <c r="J7" s="23">
        <f>O5</f>
        <v>529</v>
      </c>
      <c r="K7" s="24">
        <f>N5</f>
        <v>425</v>
      </c>
      <c r="L7" s="23">
        <f>O6</f>
        <v>375</v>
      </c>
      <c r="M7" s="24">
        <f>N6</f>
        <v>521</v>
      </c>
      <c r="N7" s="19"/>
      <c r="O7" s="20"/>
      <c r="P7" s="21">
        <v>420</v>
      </c>
      <c r="Q7" s="22">
        <v>451</v>
      </c>
      <c r="R7" s="21">
        <v>404</v>
      </c>
      <c r="S7" s="22">
        <v>374</v>
      </c>
      <c r="T7" s="21">
        <v>414</v>
      </c>
      <c r="U7" s="22">
        <v>427</v>
      </c>
      <c r="V7" s="21">
        <v>474</v>
      </c>
      <c r="W7" s="22">
        <v>437</v>
      </c>
      <c r="X7" t="str">
        <f>IF(ISBLANK(N4)," ",IF(O4&gt;N4,"V",IF(O4&lt;N4,"D",IF(O4=N4,"N"))))</f>
        <v>V</v>
      </c>
      <c r="Y7" t="str">
        <f>IF(ISBLANK(N5)," ",IF(O5&gt;N5,"V",IF(O5&lt;N5,"D",IF(O5=N5,"N"))))</f>
        <v>V</v>
      </c>
      <c r="Z7" t="str">
        <f>IF(ISBLANK(N6)," ",IF(O6&gt;N6,"V",IF(O6&lt;N6,"D",IF(O6=N6,"N"))))</f>
        <v>D</v>
      </c>
      <c r="AA7" t="str">
        <f t="shared" si="7"/>
        <v xml:space="preserve"> </v>
      </c>
      <c r="AB7" t="str">
        <f t="shared" si="8"/>
        <v>D</v>
      </c>
      <c r="AC7" t="str">
        <f t="shared" si="9"/>
        <v>V</v>
      </c>
      <c r="AD7" t="str">
        <f t="shared" si="10"/>
        <v>D</v>
      </c>
      <c r="AE7" t="str">
        <f t="shared" si="11"/>
        <v>V</v>
      </c>
      <c r="AF7">
        <f t="shared" si="12"/>
        <v>22</v>
      </c>
      <c r="AG7">
        <f t="shared" si="13"/>
        <v>100</v>
      </c>
      <c r="AH7">
        <f t="shared" si="14"/>
        <v>-100</v>
      </c>
      <c r="AI7">
        <f t="shared" si="15"/>
        <v>0</v>
      </c>
      <c r="AJ7">
        <f t="shared" si="16"/>
        <v>-31</v>
      </c>
      <c r="AK7">
        <f t="shared" si="17"/>
        <v>30</v>
      </c>
      <c r="AL7">
        <f t="shared" si="18"/>
        <v>-13</v>
      </c>
      <c r="AM7">
        <f t="shared" si="19"/>
        <v>37</v>
      </c>
      <c r="AN7" s="4">
        <f t="shared" si="20"/>
        <v>15.045</v>
      </c>
    </row>
    <row r="8" spans="1:40" x14ac:dyDescent="0.25">
      <c r="A8" s="14" t="s">
        <v>4</v>
      </c>
      <c r="B8" s="1">
        <v>3789</v>
      </c>
      <c r="C8" s="16">
        <f t="shared" si="0"/>
        <v>5</v>
      </c>
      <c r="D8" s="16">
        <f t="shared" si="1"/>
        <v>0</v>
      </c>
      <c r="E8" s="16">
        <f t="shared" si="2"/>
        <v>2</v>
      </c>
      <c r="F8" s="1">
        <f t="shared" si="3"/>
        <v>246</v>
      </c>
      <c r="G8" s="6">
        <f t="shared" si="4"/>
        <v>1</v>
      </c>
      <c r="H8" s="23">
        <f>Q4</f>
        <v>498</v>
      </c>
      <c r="I8" s="24">
        <f>P4</f>
        <v>371</v>
      </c>
      <c r="J8" s="23">
        <f>Q5</f>
        <v>379</v>
      </c>
      <c r="K8" s="24">
        <f>P5</f>
        <v>465</v>
      </c>
      <c r="L8" s="23">
        <f>Q6</f>
        <v>481</v>
      </c>
      <c r="M8" s="24">
        <f>P6</f>
        <v>424</v>
      </c>
      <c r="N8" s="23">
        <f>Q7</f>
        <v>451</v>
      </c>
      <c r="O8" s="24">
        <f>P7</f>
        <v>420</v>
      </c>
      <c r="P8" s="19"/>
      <c r="Q8" s="20"/>
      <c r="R8" s="21">
        <v>493</v>
      </c>
      <c r="S8" s="22">
        <v>378</v>
      </c>
      <c r="T8" s="21">
        <v>524</v>
      </c>
      <c r="U8" s="22">
        <v>352</v>
      </c>
      <c r="V8" s="21">
        <v>403</v>
      </c>
      <c r="W8" s="22">
        <v>459</v>
      </c>
      <c r="X8" t="str">
        <f>IF(ISBLANK(P4)," ",IF(Q4&gt;P4,"V",IF(Q4&lt;P4,"D",IF(Q4=P4,"N"))))</f>
        <v>V</v>
      </c>
      <c r="Y8" t="str">
        <f>IF(ISBLANK(P5)," ",IF(Q5&gt;P5,"V",IF(Q5&lt;P5,"D",IF(Q5=P5,"N"))))</f>
        <v>D</v>
      </c>
      <c r="Z8" t="str">
        <f>IF(ISBLANK(P6)," ",IF(Q6&gt;P6,"V",IF(Q6&lt;P6,"D",IF(Q6=P6,"N"))))</f>
        <v>V</v>
      </c>
      <c r="AA8" t="str">
        <f>IF(ISBLANK(P7)," ",IF(Q7&gt;P7,"V",IF(Q7&lt;P7,"D",IF(Q7=P7,"N"))))</f>
        <v>V</v>
      </c>
      <c r="AB8" t="str">
        <f t="shared" si="8"/>
        <v xml:space="preserve"> </v>
      </c>
      <c r="AC8" t="str">
        <f t="shared" si="9"/>
        <v>V</v>
      </c>
      <c r="AD8" t="str">
        <f t="shared" si="10"/>
        <v>V</v>
      </c>
      <c r="AE8" t="str">
        <f t="shared" si="11"/>
        <v>D</v>
      </c>
      <c r="AF8">
        <f t="shared" si="12"/>
        <v>100</v>
      </c>
      <c r="AG8">
        <f t="shared" si="13"/>
        <v>-86</v>
      </c>
      <c r="AH8">
        <f t="shared" si="14"/>
        <v>57</v>
      </c>
      <c r="AI8">
        <f t="shared" si="15"/>
        <v>31</v>
      </c>
      <c r="AJ8">
        <f t="shared" si="16"/>
        <v>0</v>
      </c>
      <c r="AK8">
        <f t="shared" si="17"/>
        <v>100</v>
      </c>
      <c r="AL8">
        <f t="shared" si="18"/>
        <v>100</v>
      </c>
      <c r="AM8">
        <f t="shared" si="19"/>
        <v>-56</v>
      </c>
      <c r="AN8" s="4">
        <f t="shared" si="20"/>
        <v>17.245999999999999</v>
      </c>
    </row>
    <row r="9" spans="1:40" x14ac:dyDescent="0.25">
      <c r="A9" s="14" t="s">
        <v>5</v>
      </c>
      <c r="B9" s="1">
        <v>3165</v>
      </c>
      <c r="C9" s="16">
        <f t="shared" si="0"/>
        <v>0</v>
      </c>
      <c r="D9" s="16">
        <f t="shared" si="1"/>
        <v>0</v>
      </c>
      <c r="E9" s="16">
        <f t="shared" si="2"/>
        <v>7</v>
      </c>
      <c r="F9" s="1">
        <f t="shared" si="3"/>
        <v>-410</v>
      </c>
      <c r="G9" s="6">
        <f t="shared" si="4"/>
        <v>8</v>
      </c>
      <c r="H9" s="23">
        <f>S4</f>
        <v>385</v>
      </c>
      <c r="I9" s="24">
        <f>R4</f>
        <v>421</v>
      </c>
      <c r="J9" s="23">
        <f>S5</f>
        <v>422</v>
      </c>
      <c r="K9" s="24">
        <f>R5</f>
        <v>453</v>
      </c>
      <c r="L9" s="23">
        <f>S6</f>
        <v>313</v>
      </c>
      <c r="M9" s="24">
        <f>R6</f>
        <v>488</v>
      </c>
      <c r="N9" s="23">
        <f>S7</f>
        <v>374</v>
      </c>
      <c r="O9" s="24">
        <f>R7</f>
        <v>404</v>
      </c>
      <c r="P9" s="23">
        <f>S8</f>
        <v>378</v>
      </c>
      <c r="Q9" s="24">
        <f>R8</f>
        <v>493</v>
      </c>
      <c r="R9" s="19"/>
      <c r="S9" s="20"/>
      <c r="T9" s="21">
        <v>464</v>
      </c>
      <c r="U9" s="22">
        <v>477</v>
      </c>
      <c r="V9" s="21">
        <v>397</v>
      </c>
      <c r="W9" s="22">
        <v>522</v>
      </c>
      <c r="X9" t="str">
        <f>IF(ISBLANK(R4)," ",IF(S4&gt;R4,"V",IF(S4&lt;R4,"D",IF(S4=R4,"N"))))</f>
        <v>D</v>
      </c>
      <c r="Y9" t="str">
        <f>IF(ISBLANK(R5)," ",IF(S5&gt;R5,"V",IF(S5&lt;R5,"D",IF(S5=R5,"N"))))</f>
        <v>D</v>
      </c>
      <c r="Z9" t="str">
        <f>IF(ISBLANK(R6)," ",IF(S6&gt;R6,"V",IF(S6&lt;R6,"D",IF(S6=R6,"N"))))</f>
        <v>D</v>
      </c>
      <c r="AA9" t="str">
        <f>IF(ISBLANK(R7)," ",IF(S7&gt;R7,"V",IF(S7&lt;R7,"D",IF(S7=R7,"N"))))</f>
        <v>D</v>
      </c>
      <c r="AB9" t="str">
        <f>IF(ISBLANK(R8)," ",IF(S8&gt;R8,"V",IF(S8&lt;R8,"D",IF(S8=R8,"N"))))</f>
        <v>D</v>
      </c>
      <c r="AC9" t="str">
        <f t="shared" si="9"/>
        <v xml:space="preserve"> </v>
      </c>
      <c r="AD9" t="str">
        <f t="shared" si="10"/>
        <v>D</v>
      </c>
      <c r="AE9" t="str">
        <f t="shared" si="11"/>
        <v>D</v>
      </c>
      <c r="AF9">
        <f t="shared" si="12"/>
        <v>-36</v>
      </c>
      <c r="AG9">
        <f t="shared" si="13"/>
        <v>-31</v>
      </c>
      <c r="AH9">
        <f t="shared" si="14"/>
        <v>-100</v>
      </c>
      <c r="AI9">
        <f t="shared" si="15"/>
        <v>-30</v>
      </c>
      <c r="AJ9">
        <f t="shared" si="16"/>
        <v>-100</v>
      </c>
      <c r="AK9">
        <f t="shared" si="17"/>
        <v>0</v>
      </c>
      <c r="AL9">
        <f t="shared" si="18"/>
        <v>-13</v>
      </c>
      <c r="AM9">
        <f t="shared" si="19"/>
        <v>-100</v>
      </c>
      <c r="AN9" s="4">
        <f t="shared" si="20"/>
        <v>6.59</v>
      </c>
    </row>
    <row r="10" spans="1:40" x14ac:dyDescent="0.25">
      <c r="A10" s="14" t="s">
        <v>6</v>
      </c>
      <c r="B10" s="1">
        <v>3010</v>
      </c>
      <c r="C10" s="16">
        <f t="shared" si="0"/>
        <v>4</v>
      </c>
      <c r="D10" s="16">
        <f t="shared" si="1"/>
        <v>0</v>
      </c>
      <c r="E10" s="16">
        <f t="shared" si="2"/>
        <v>3</v>
      </c>
      <c r="F10" s="1">
        <f t="shared" si="3"/>
        <v>-55</v>
      </c>
      <c r="G10" s="6">
        <f t="shared" si="4"/>
        <v>6</v>
      </c>
      <c r="H10" s="23">
        <f>U4</f>
        <v>418</v>
      </c>
      <c r="I10" s="24">
        <f>T4</f>
        <v>578</v>
      </c>
      <c r="J10" s="23">
        <f>U5</f>
        <v>502</v>
      </c>
      <c r="K10" s="24">
        <f>T5</f>
        <v>482</v>
      </c>
      <c r="L10" s="23">
        <f>U6</f>
        <v>496</v>
      </c>
      <c r="M10" s="24">
        <f>T6</f>
        <v>381</v>
      </c>
      <c r="N10" s="23">
        <f>U7</f>
        <v>427</v>
      </c>
      <c r="O10" s="24">
        <f>T7</f>
        <v>414</v>
      </c>
      <c r="P10" s="23">
        <f>U8</f>
        <v>352</v>
      </c>
      <c r="Q10" s="24">
        <f>T8</f>
        <v>524</v>
      </c>
      <c r="R10" s="23">
        <f>U9</f>
        <v>477</v>
      </c>
      <c r="S10" s="24">
        <f>T9</f>
        <v>464</v>
      </c>
      <c r="T10" s="19"/>
      <c r="U10" s="20"/>
      <c r="V10" s="21">
        <v>390</v>
      </c>
      <c r="W10" s="22">
        <v>391</v>
      </c>
      <c r="X10" t="str">
        <f>IF(ISBLANK(T4)," ",IF(U4&gt;T4,"V",IF(U4&lt;T4,"D",IF(U4=T4,"N"))))</f>
        <v>D</v>
      </c>
      <c r="Y10" t="str">
        <f>IF(ISBLANK(T5)," ",IF(U5&gt;T5,"V",IF(U5&lt;T5,"D",IF(U5=T5,"N"))))</f>
        <v>V</v>
      </c>
      <c r="Z10" t="str">
        <f>IF(ISBLANK(T6)," ",IF(U6&gt;T6,"V",IF(U6&lt;T6,"D",IF(U6=T6,"N"))))</f>
        <v>V</v>
      </c>
      <c r="AA10" t="str">
        <f>IF(ISBLANK(T7)," ",IF(U7&gt;T7,"V",IF(U7&lt;T7,"D",IF(U7=T7,"N"))))</f>
        <v>V</v>
      </c>
      <c r="AB10" t="str">
        <f>IF(ISBLANK(T8)," ",IF(U8&gt;T8,"V",IF(U8&lt;T8,"D",IF(U8=T8,"N"))))</f>
        <v>D</v>
      </c>
      <c r="AC10" t="str">
        <f>IF(ISBLANK(T9)," ",IF(U9&gt;T9,"V",IF(U9&lt;T9,"D",IF(U9=T9,"N"))))</f>
        <v>V</v>
      </c>
      <c r="AD10" t="str">
        <f t="shared" si="10"/>
        <v xml:space="preserve"> </v>
      </c>
      <c r="AE10" t="str">
        <f t="shared" si="11"/>
        <v>D</v>
      </c>
      <c r="AF10">
        <f t="shared" si="12"/>
        <v>-100</v>
      </c>
      <c r="AG10">
        <f t="shared" si="13"/>
        <v>20</v>
      </c>
      <c r="AH10">
        <f t="shared" si="14"/>
        <v>100</v>
      </c>
      <c r="AI10">
        <f t="shared" si="15"/>
        <v>13</v>
      </c>
      <c r="AJ10">
        <f t="shared" si="16"/>
        <v>-100</v>
      </c>
      <c r="AK10">
        <f t="shared" si="17"/>
        <v>13</v>
      </c>
      <c r="AL10">
        <f t="shared" si="18"/>
        <v>0</v>
      </c>
      <c r="AM10">
        <f t="shared" si="19"/>
        <v>-1</v>
      </c>
      <c r="AN10" s="4">
        <f t="shared" si="20"/>
        <v>14.945</v>
      </c>
    </row>
    <row r="11" spans="1:40" ht="15.75" thickBot="1" x14ac:dyDescent="0.3">
      <c r="A11" s="15" t="s">
        <v>7</v>
      </c>
      <c r="B11" s="7">
        <v>3168</v>
      </c>
      <c r="C11" s="17">
        <f t="shared" si="0"/>
        <v>4</v>
      </c>
      <c r="D11" s="17">
        <f t="shared" si="1"/>
        <v>0</v>
      </c>
      <c r="E11" s="17">
        <f t="shared" si="2"/>
        <v>3</v>
      </c>
      <c r="F11" s="7">
        <f t="shared" si="3"/>
        <v>-28</v>
      </c>
      <c r="G11" s="8">
        <f t="shared" si="4"/>
        <v>5</v>
      </c>
      <c r="H11" s="25">
        <f>W4</f>
        <v>330</v>
      </c>
      <c r="I11" s="26">
        <f>V4</f>
        <v>619</v>
      </c>
      <c r="J11" s="25">
        <f>W5</f>
        <v>444</v>
      </c>
      <c r="K11" s="26">
        <f>V5</f>
        <v>392</v>
      </c>
      <c r="L11" s="25">
        <f>W6</f>
        <v>376</v>
      </c>
      <c r="M11" s="26">
        <f>V6</f>
        <v>563</v>
      </c>
      <c r="N11" s="25">
        <f>W7</f>
        <v>437</v>
      </c>
      <c r="O11" s="26">
        <f>V7</f>
        <v>474</v>
      </c>
      <c r="P11" s="25">
        <f>W8</f>
        <v>459</v>
      </c>
      <c r="Q11" s="26">
        <f>V8</f>
        <v>403</v>
      </c>
      <c r="R11" s="25">
        <f>W9</f>
        <v>522</v>
      </c>
      <c r="S11" s="26">
        <f>V9</f>
        <v>397</v>
      </c>
      <c r="T11" s="25">
        <f>W10</f>
        <v>391</v>
      </c>
      <c r="U11" s="26">
        <f>V10</f>
        <v>390</v>
      </c>
      <c r="V11" s="27"/>
      <c r="W11" s="28"/>
      <c r="X11" t="str">
        <f>IF(ISBLANK(V4)," ",IF(W4&gt;V4,"V",IF(W4&lt;V4,"D",IF(W4=V4,"N"))))</f>
        <v>D</v>
      </c>
      <c r="Y11" t="str">
        <f>IF(ISBLANK(V5)," ",IF(W5&gt;V5,"V",IF(W5&lt;V5,"D",IF(W5=V5,"N"))))</f>
        <v>V</v>
      </c>
      <c r="Z11" t="str">
        <f>IF(ISBLANK(V6)," ",IF(W6&gt;V6,"V",IF(W6&lt;V6,"D",IF(W6=V6,"N"))))</f>
        <v>D</v>
      </c>
      <c r="AA11" t="str">
        <f>IF(ISBLANK(V7)," ",IF(W7&gt;V7,"V",IF(W7&lt;V7,"D",IF(W7=V7,"N"))))</f>
        <v>D</v>
      </c>
      <c r="AB11" t="str">
        <f>IF(ISBLANK(W8)," ",IF(W8&gt;V8,"V",IF(W8&lt;V8,"D",IF(W8=V8,"N"))))</f>
        <v>V</v>
      </c>
      <c r="AC11" t="str">
        <f>IF(ISBLANK(V9)," ",IF(W9&gt;V9,"V",IF(W9&lt;V9,"D",IF(W9=V9,"N"))))</f>
        <v>V</v>
      </c>
      <c r="AD11" t="str">
        <f>IF(ISBLANK(V10)," ",IF(W10&gt;V10,"V",IF(W10&lt;V10,"D",IF(W10=V10,"N"))))</f>
        <v>V</v>
      </c>
      <c r="AE11" t="str">
        <f t="shared" si="11"/>
        <v xml:space="preserve"> </v>
      </c>
      <c r="AF11">
        <f t="shared" si="12"/>
        <v>-100</v>
      </c>
      <c r="AG11">
        <f t="shared" si="13"/>
        <v>52</v>
      </c>
      <c r="AH11">
        <f t="shared" si="14"/>
        <v>-100</v>
      </c>
      <c r="AI11">
        <f t="shared" si="15"/>
        <v>-37</v>
      </c>
      <c r="AJ11">
        <f t="shared" si="16"/>
        <v>56</v>
      </c>
      <c r="AK11">
        <f t="shared" si="17"/>
        <v>100</v>
      </c>
      <c r="AL11">
        <f t="shared" si="18"/>
        <v>1</v>
      </c>
      <c r="AM11">
        <f t="shared" si="19"/>
        <v>0</v>
      </c>
      <c r="AN11" s="4">
        <f t="shared" si="20"/>
        <v>14.972</v>
      </c>
    </row>
    <row r="12" spans="1:40" x14ac:dyDescent="0.25">
      <c r="F12" s="3">
        <f>SUM(F4:F11)</f>
        <v>0</v>
      </c>
      <c r="G12" s="2"/>
    </row>
  </sheetData>
  <customSheetViews>
    <customSheetView guid="{8520CB47-EB13-40B7-BE76-251A4A56853B}" scale="115" showPageBreaks="1" fitToPage="1" printArea="1" hiddenColumns="1">
      <pane xSplit="6" ySplit="3" topLeftCell="G4" activePane="bottomRight" state="frozen"/>
      <selection pane="bottomRight" activeCell="H5" sqref="H5:I5"/>
      <pageMargins left="0.39370078740157483" right="0.39370078740157483" top="0.39370078740157483" bottom="0.39370078740157483" header="0.31496062992125984" footer="0.31496062992125984"/>
      <pageSetup paperSize="9" scale="94" orientation="landscape" r:id="rId1"/>
    </customSheetView>
  </customSheetViews>
  <mergeCells count="8">
    <mergeCell ref="T2:U2"/>
    <mergeCell ref="V2:W2"/>
    <mergeCell ref="H2:I2"/>
    <mergeCell ref="J2:K2"/>
    <mergeCell ref="L2:M2"/>
    <mergeCell ref="N2:O2"/>
    <mergeCell ref="P2:Q2"/>
    <mergeCell ref="R2:S2"/>
  </mergeCells>
  <conditionalFormatting sqref="J4">
    <cfRule type="expression" dxfId="45" priority="1" stopIfTrue="1">
      <formula>"j4&gt;k4"</formula>
    </cfRule>
    <cfRule type="expression" dxfId="44" priority="2" stopIfTrue="1">
      <formula>"j4&lt;k4"</formula>
    </cfRule>
  </conditionalFormatting>
  <pageMargins left="0.39370078740157483" right="0.39370078740157483" top="0.39370078740157483" bottom="0.39370078740157483" header="0.31496062992125984" footer="0.31496062992125984"/>
  <pageSetup paperSize="9" scale="94" orientation="landscape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baseColWidth="10" defaultRowHeight="15" x14ac:dyDescent="0.25"/>
  <cols>
    <col min="1" max="1" width="24.140625" bestFit="1" customWidth="1"/>
    <col min="2" max="2" width="22.42578125" bestFit="1" customWidth="1"/>
    <col min="3" max="4" width="4.85546875" bestFit="1" customWidth="1"/>
    <col min="5" max="6" width="7.28515625" bestFit="1" customWidth="1"/>
    <col min="7" max="8" width="4.140625" bestFit="1" customWidth="1"/>
    <col min="9" max="10" width="5.7109375" bestFit="1" customWidth="1"/>
  </cols>
  <sheetData>
    <row r="1" spans="1:10" x14ac:dyDescent="0.25">
      <c r="A1" t="s">
        <v>67</v>
      </c>
    </row>
    <row r="2" spans="1:10" x14ac:dyDescent="0.25">
      <c r="A2" s="76" t="s">
        <v>57</v>
      </c>
      <c r="B2" s="77" t="s">
        <v>58</v>
      </c>
      <c r="C2" s="78" t="s">
        <v>59</v>
      </c>
      <c r="D2" s="79" t="s">
        <v>60</v>
      </c>
      <c r="E2" s="78" t="s">
        <v>61</v>
      </c>
      <c r="F2" s="80" t="s">
        <v>62</v>
      </c>
      <c r="G2" s="76" t="s">
        <v>63</v>
      </c>
      <c r="H2" s="77" t="s">
        <v>64</v>
      </c>
      <c r="I2" s="81" t="s">
        <v>65</v>
      </c>
      <c r="J2" s="82" t="s">
        <v>66</v>
      </c>
    </row>
    <row r="3" spans="1:10" x14ac:dyDescent="0.25">
      <c r="A3" s="83" t="s">
        <v>1</v>
      </c>
      <c r="B3" s="84" t="s">
        <v>4</v>
      </c>
      <c r="C3" s="85">
        <v>3</v>
      </c>
      <c r="D3" s="86">
        <v>1</v>
      </c>
      <c r="E3" s="87">
        <v>465</v>
      </c>
      <c r="F3" s="88">
        <v>379</v>
      </c>
      <c r="G3" s="89">
        <v>7</v>
      </c>
      <c r="H3" s="90">
        <v>1</v>
      </c>
      <c r="I3" s="91">
        <v>86</v>
      </c>
      <c r="J3" s="92">
        <v>-86</v>
      </c>
    </row>
    <row r="4" spans="1:10" x14ac:dyDescent="0.25">
      <c r="A4" s="83" t="s">
        <v>0</v>
      </c>
      <c r="B4" s="84" t="s">
        <v>2</v>
      </c>
      <c r="C4" s="85">
        <v>3</v>
      </c>
      <c r="D4" s="86">
        <v>1</v>
      </c>
      <c r="E4" s="87">
        <v>428</v>
      </c>
      <c r="F4" s="88">
        <v>323</v>
      </c>
      <c r="G4" s="89">
        <v>3</v>
      </c>
      <c r="H4" s="90">
        <v>2</v>
      </c>
      <c r="I4" s="91">
        <v>100</v>
      </c>
      <c r="J4" s="92">
        <v>-100</v>
      </c>
    </row>
    <row r="5" spans="1:10" x14ac:dyDescent="0.25">
      <c r="A5" s="83" t="s">
        <v>3</v>
      </c>
      <c r="B5" s="84" t="s">
        <v>7</v>
      </c>
      <c r="C5" s="85">
        <v>3</v>
      </c>
      <c r="D5" s="86">
        <v>1</v>
      </c>
      <c r="E5" s="87">
        <v>474</v>
      </c>
      <c r="F5" s="88">
        <v>437</v>
      </c>
      <c r="G5" s="89">
        <v>6</v>
      </c>
      <c r="H5" s="90">
        <v>4</v>
      </c>
      <c r="I5" s="91">
        <v>37</v>
      </c>
      <c r="J5" s="92">
        <v>-37</v>
      </c>
    </row>
    <row r="6" spans="1:10" x14ac:dyDescent="0.25">
      <c r="A6" s="83" t="s">
        <v>5</v>
      </c>
      <c r="B6" s="84" t="s">
        <v>6</v>
      </c>
      <c r="C6" s="85">
        <v>1</v>
      </c>
      <c r="D6" s="86">
        <v>3</v>
      </c>
      <c r="E6" s="87">
        <v>464</v>
      </c>
      <c r="F6" s="88">
        <v>477</v>
      </c>
      <c r="G6" s="89">
        <v>5</v>
      </c>
      <c r="H6" s="90">
        <v>8</v>
      </c>
      <c r="I6" s="91">
        <v>-13</v>
      </c>
      <c r="J6" s="92">
        <v>13</v>
      </c>
    </row>
    <row r="7" spans="1:10" x14ac:dyDescent="0.25">
      <c r="A7" t="s">
        <v>68</v>
      </c>
    </row>
    <row r="8" spans="1:10" x14ac:dyDescent="0.25">
      <c r="A8" s="83" t="s">
        <v>4</v>
      </c>
      <c r="B8" s="84" t="s">
        <v>0</v>
      </c>
      <c r="C8" s="85">
        <v>3</v>
      </c>
      <c r="D8" s="86">
        <v>1</v>
      </c>
      <c r="E8" s="87">
        <v>498</v>
      </c>
      <c r="F8" s="88">
        <v>371</v>
      </c>
      <c r="G8" s="89">
        <v>1</v>
      </c>
      <c r="H8" s="90">
        <v>3</v>
      </c>
      <c r="I8" s="91">
        <v>100</v>
      </c>
      <c r="J8" s="92">
        <v>-100</v>
      </c>
    </row>
    <row r="9" spans="1:10" x14ac:dyDescent="0.25">
      <c r="A9" s="83" t="s">
        <v>1</v>
      </c>
      <c r="B9" s="84" t="s">
        <v>3</v>
      </c>
      <c r="C9" s="85">
        <v>1</v>
      </c>
      <c r="D9" s="86">
        <v>3</v>
      </c>
      <c r="E9" s="87">
        <v>425</v>
      </c>
      <c r="F9" s="88">
        <v>529</v>
      </c>
      <c r="G9" s="89">
        <v>7</v>
      </c>
      <c r="H9" s="90">
        <v>6</v>
      </c>
      <c r="I9" s="91">
        <v>-100</v>
      </c>
      <c r="J9" s="92">
        <v>100</v>
      </c>
    </row>
    <row r="10" spans="1:10" x14ac:dyDescent="0.25">
      <c r="A10" s="83" t="s">
        <v>2</v>
      </c>
      <c r="B10" s="84" t="s">
        <v>5</v>
      </c>
      <c r="C10" s="85">
        <v>3</v>
      </c>
      <c r="D10" s="86">
        <v>1</v>
      </c>
      <c r="E10" s="87">
        <v>488</v>
      </c>
      <c r="F10" s="88">
        <v>313</v>
      </c>
      <c r="G10" s="89">
        <v>2</v>
      </c>
      <c r="H10" s="90">
        <v>5</v>
      </c>
      <c r="I10" s="91">
        <v>100</v>
      </c>
      <c r="J10" s="92">
        <v>-100</v>
      </c>
    </row>
    <row r="11" spans="1:10" x14ac:dyDescent="0.25">
      <c r="A11" s="83" t="s">
        <v>7</v>
      </c>
      <c r="B11" s="84" t="s">
        <v>6</v>
      </c>
      <c r="C11" s="85">
        <v>3</v>
      </c>
      <c r="D11" s="86">
        <v>1</v>
      </c>
      <c r="E11" s="87">
        <v>391</v>
      </c>
      <c r="F11" s="88">
        <v>390</v>
      </c>
      <c r="G11" s="89">
        <v>4</v>
      </c>
      <c r="H11" s="90">
        <v>8</v>
      </c>
      <c r="I11" s="91">
        <v>1</v>
      </c>
      <c r="J11" s="92">
        <v>-1</v>
      </c>
    </row>
    <row r="12" spans="1:10" x14ac:dyDescent="0.25">
      <c r="A12" t="s">
        <v>69</v>
      </c>
    </row>
    <row r="13" spans="1:10" x14ac:dyDescent="0.25">
      <c r="A13" s="83" t="s">
        <v>3</v>
      </c>
      <c r="B13" s="84" t="s">
        <v>4</v>
      </c>
      <c r="C13" s="85">
        <v>1</v>
      </c>
      <c r="D13" s="86">
        <v>3</v>
      </c>
      <c r="E13" s="87">
        <v>420</v>
      </c>
      <c r="F13" s="88">
        <v>451</v>
      </c>
      <c r="G13" s="89">
        <v>6</v>
      </c>
      <c r="H13" s="90">
        <v>1</v>
      </c>
      <c r="I13" s="91">
        <v>-31</v>
      </c>
      <c r="J13" s="92">
        <v>31</v>
      </c>
    </row>
    <row r="14" spans="1:10" x14ac:dyDescent="0.25">
      <c r="A14" s="83" t="s">
        <v>5</v>
      </c>
      <c r="B14" s="84" t="s">
        <v>0</v>
      </c>
      <c r="C14" s="85">
        <v>1</v>
      </c>
      <c r="D14" s="86">
        <v>3</v>
      </c>
      <c r="E14" s="87">
        <v>385</v>
      </c>
      <c r="F14" s="88">
        <v>421</v>
      </c>
      <c r="G14" s="89">
        <v>5</v>
      </c>
      <c r="H14" s="90">
        <v>3</v>
      </c>
      <c r="I14" s="91">
        <v>-36</v>
      </c>
      <c r="J14" s="92">
        <v>36</v>
      </c>
    </row>
    <row r="15" spans="1:10" x14ac:dyDescent="0.25">
      <c r="A15" s="83" t="s">
        <v>6</v>
      </c>
      <c r="B15" s="84" t="s">
        <v>1</v>
      </c>
      <c r="C15" s="85">
        <v>3</v>
      </c>
      <c r="D15" s="86">
        <v>1</v>
      </c>
      <c r="E15" s="87">
        <v>502</v>
      </c>
      <c r="F15" s="88">
        <v>482</v>
      </c>
      <c r="G15" s="89">
        <v>8</v>
      </c>
      <c r="H15" s="90">
        <v>7</v>
      </c>
      <c r="I15" s="91">
        <v>20</v>
      </c>
      <c r="J15" s="92">
        <v>-20</v>
      </c>
    </row>
    <row r="16" spans="1:10" x14ac:dyDescent="0.25">
      <c r="A16" s="83" t="s">
        <v>7</v>
      </c>
      <c r="B16" s="84" t="s">
        <v>2</v>
      </c>
      <c r="C16" s="85">
        <v>1</v>
      </c>
      <c r="D16" s="86">
        <v>3</v>
      </c>
      <c r="E16" s="87">
        <v>376</v>
      </c>
      <c r="F16" s="88">
        <v>563</v>
      </c>
      <c r="G16" s="89">
        <v>4</v>
      </c>
      <c r="H16" s="90">
        <v>2</v>
      </c>
      <c r="I16" s="91">
        <v>-100</v>
      </c>
      <c r="J16" s="92">
        <v>100</v>
      </c>
    </row>
    <row r="17" spans="1:10" x14ac:dyDescent="0.25">
      <c r="A17" t="s">
        <v>70</v>
      </c>
    </row>
    <row r="18" spans="1:10" x14ac:dyDescent="0.25">
      <c r="A18" s="83" t="s">
        <v>4</v>
      </c>
      <c r="B18" s="84" t="s">
        <v>5</v>
      </c>
      <c r="C18" s="85">
        <v>3</v>
      </c>
      <c r="D18" s="86">
        <v>1</v>
      </c>
      <c r="E18" s="87">
        <v>493</v>
      </c>
      <c r="F18" s="88">
        <v>378</v>
      </c>
      <c r="G18" s="89">
        <v>1</v>
      </c>
      <c r="H18" s="90">
        <v>5</v>
      </c>
      <c r="I18" s="91">
        <v>100</v>
      </c>
      <c r="J18" s="92">
        <v>-100</v>
      </c>
    </row>
    <row r="19" spans="1:10" x14ac:dyDescent="0.25">
      <c r="A19" s="83" t="s">
        <v>3</v>
      </c>
      <c r="B19" s="84" t="s">
        <v>6</v>
      </c>
      <c r="C19" s="85">
        <v>1</v>
      </c>
      <c r="D19" s="86">
        <v>3</v>
      </c>
      <c r="E19" s="87">
        <v>414</v>
      </c>
      <c r="F19" s="88">
        <v>427</v>
      </c>
      <c r="G19" s="89">
        <v>6</v>
      </c>
      <c r="H19" s="90">
        <v>8</v>
      </c>
      <c r="I19" s="91">
        <v>-13</v>
      </c>
      <c r="J19" s="92">
        <v>13</v>
      </c>
    </row>
    <row r="20" spans="1:10" x14ac:dyDescent="0.25">
      <c r="A20" s="83" t="s">
        <v>0</v>
      </c>
      <c r="B20" s="84" t="s">
        <v>7</v>
      </c>
      <c r="C20" s="85">
        <v>3</v>
      </c>
      <c r="D20" s="86">
        <v>1</v>
      </c>
      <c r="E20" s="87">
        <v>619</v>
      </c>
      <c r="F20" s="88">
        <v>330</v>
      </c>
      <c r="G20" s="89">
        <v>3</v>
      </c>
      <c r="H20" s="90">
        <v>4</v>
      </c>
      <c r="I20" s="91">
        <v>100</v>
      </c>
      <c r="J20" s="92">
        <v>-100</v>
      </c>
    </row>
    <row r="21" spans="1:10" x14ac:dyDescent="0.25">
      <c r="A21" s="83" t="s">
        <v>1</v>
      </c>
      <c r="B21" s="84" t="s">
        <v>2</v>
      </c>
      <c r="C21" s="85">
        <v>1</v>
      </c>
      <c r="D21" s="86">
        <v>3</v>
      </c>
      <c r="E21" s="87">
        <v>313</v>
      </c>
      <c r="F21" s="88">
        <v>430</v>
      </c>
      <c r="G21" s="89">
        <v>7</v>
      </c>
      <c r="H21" s="90">
        <v>2</v>
      </c>
      <c r="I21" s="91">
        <v>-100</v>
      </c>
      <c r="J21" s="92">
        <v>100</v>
      </c>
    </row>
    <row r="22" spans="1:10" x14ac:dyDescent="0.25">
      <c r="A22" t="s">
        <v>71</v>
      </c>
    </row>
    <row r="23" spans="1:10" x14ac:dyDescent="0.25">
      <c r="A23" s="83" t="s">
        <v>6</v>
      </c>
      <c r="B23" s="84" t="s">
        <v>4</v>
      </c>
      <c r="C23" s="85">
        <v>1</v>
      </c>
      <c r="D23" s="86">
        <v>3</v>
      </c>
      <c r="E23" s="87">
        <v>352</v>
      </c>
      <c r="F23" s="88">
        <v>524</v>
      </c>
      <c r="G23" s="89">
        <v>8</v>
      </c>
      <c r="H23" s="90">
        <v>1</v>
      </c>
      <c r="I23" s="91">
        <v>-100</v>
      </c>
      <c r="J23" s="92">
        <v>100</v>
      </c>
    </row>
    <row r="24" spans="1:10" x14ac:dyDescent="0.25">
      <c r="A24" s="83" t="s">
        <v>7</v>
      </c>
      <c r="B24" s="84" t="s">
        <v>5</v>
      </c>
      <c r="C24" s="85">
        <v>3</v>
      </c>
      <c r="D24" s="86">
        <v>1</v>
      </c>
      <c r="E24" s="87">
        <v>522</v>
      </c>
      <c r="F24" s="88">
        <v>397</v>
      </c>
      <c r="G24" s="89">
        <v>4</v>
      </c>
      <c r="H24" s="90">
        <v>5</v>
      </c>
      <c r="I24" s="91">
        <v>100</v>
      </c>
      <c r="J24" s="92">
        <v>-100</v>
      </c>
    </row>
    <row r="25" spans="1:10" x14ac:dyDescent="0.25">
      <c r="A25" s="83" t="s">
        <v>2</v>
      </c>
      <c r="B25" s="84" t="s">
        <v>3</v>
      </c>
      <c r="C25" s="85">
        <v>3</v>
      </c>
      <c r="D25" s="86">
        <v>1</v>
      </c>
      <c r="E25" s="87">
        <v>521</v>
      </c>
      <c r="F25" s="87">
        <v>375</v>
      </c>
      <c r="G25" s="89">
        <v>2</v>
      </c>
      <c r="H25" s="90">
        <v>6</v>
      </c>
      <c r="I25" s="91">
        <v>100</v>
      </c>
      <c r="J25" s="92">
        <v>-100</v>
      </c>
    </row>
    <row r="26" spans="1:10" x14ac:dyDescent="0.25">
      <c r="A26" s="83" t="s">
        <v>1</v>
      </c>
      <c r="B26" s="84" t="s">
        <v>0</v>
      </c>
      <c r="C26" s="85">
        <v>3</v>
      </c>
      <c r="D26" s="86">
        <v>1</v>
      </c>
      <c r="E26" s="87">
        <v>481</v>
      </c>
      <c r="F26" s="88">
        <v>472</v>
      </c>
      <c r="G26" s="89">
        <v>7</v>
      </c>
      <c r="H26" s="90">
        <v>3</v>
      </c>
      <c r="I26" s="91">
        <v>9</v>
      </c>
      <c r="J26" s="92">
        <v>-9</v>
      </c>
    </row>
    <row r="27" spans="1:10" x14ac:dyDescent="0.25">
      <c r="A27" t="s">
        <v>72</v>
      </c>
    </row>
    <row r="28" spans="1:10" x14ac:dyDescent="0.25">
      <c r="A28" s="83" t="s">
        <v>4</v>
      </c>
      <c r="B28" s="84" t="s">
        <v>7</v>
      </c>
      <c r="C28" s="85">
        <v>1</v>
      </c>
      <c r="D28" s="86">
        <v>3</v>
      </c>
      <c r="E28" s="87">
        <v>403</v>
      </c>
      <c r="F28" s="88">
        <v>459</v>
      </c>
      <c r="G28" s="89">
        <v>1</v>
      </c>
      <c r="H28" s="90">
        <v>4</v>
      </c>
      <c r="I28" s="91">
        <v>-56</v>
      </c>
      <c r="J28" s="92">
        <v>56</v>
      </c>
    </row>
    <row r="29" spans="1:10" x14ac:dyDescent="0.25">
      <c r="A29" s="83" t="s">
        <v>6</v>
      </c>
      <c r="B29" s="84" t="s">
        <v>2</v>
      </c>
      <c r="C29" s="85">
        <v>3</v>
      </c>
      <c r="D29" s="86">
        <v>1</v>
      </c>
      <c r="E29" s="87">
        <v>496</v>
      </c>
      <c r="F29" s="88">
        <v>381</v>
      </c>
      <c r="G29" s="89">
        <v>8</v>
      </c>
      <c r="H29" s="90">
        <v>2</v>
      </c>
      <c r="I29" s="91">
        <v>100</v>
      </c>
      <c r="J29" s="92">
        <v>-100</v>
      </c>
    </row>
    <row r="30" spans="1:10" x14ac:dyDescent="0.25">
      <c r="A30" s="83" t="s">
        <v>5</v>
      </c>
      <c r="B30" s="84" t="s">
        <v>1</v>
      </c>
      <c r="C30" s="85">
        <v>1</v>
      </c>
      <c r="D30" s="86">
        <v>3</v>
      </c>
      <c r="E30" s="87">
        <v>422</v>
      </c>
      <c r="F30" s="88">
        <v>453</v>
      </c>
      <c r="G30" s="89">
        <v>5</v>
      </c>
      <c r="H30" s="90">
        <v>7</v>
      </c>
      <c r="I30" s="91">
        <v>-31</v>
      </c>
      <c r="J30" s="92">
        <v>31</v>
      </c>
    </row>
    <row r="31" spans="1:10" x14ac:dyDescent="0.25">
      <c r="A31" s="83" t="s">
        <v>3</v>
      </c>
      <c r="B31" s="84" t="s">
        <v>0</v>
      </c>
      <c r="C31" s="85">
        <v>3</v>
      </c>
      <c r="D31" s="86">
        <v>1</v>
      </c>
      <c r="E31" s="87">
        <v>419</v>
      </c>
      <c r="F31" s="88">
        <v>397</v>
      </c>
      <c r="G31" s="89">
        <v>6</v>
      </c>
      <c r="H31" s="90">
        <v>3</v>
      </c>
      <c r="I31" s="91">
        <v>22</v>
      </c>
      <c r="J31" s="92">
        <v>-22</v>
      </c>
    </row>
    <row r="32" spans="1:10" x14ac:dyDescent="0.25">
      <c r="A32" t="s">
        <v>73</v>
      </c>
    </row>
    <row r="33" spans="1:10" x14ac:dyDescent="0.25">
      <c r="A33" s="83" t="s">
        <v>2</v>
      </c>
      <c r="B33" s="84" t="s">
        <v>4</v>
      </c>
      <c r="C33" s="85">
        <v>1</v>
      </c>
      <c r="D33" s="86">
        <v>3</v>
      </c>
      <c r="E33" s="87">
        <v>424</v>
      </c>
      <c r="F33" s="88">
        <v>481</v>
      </c>
      <c r="G33" s="89">
        <v>2</v>
      </c>
      <c r="H33" s="90">
        <v>1</v>
      </c>
      <c r="I33" s="91">
        <v>-57</v>
      </c>
      <c r="J33" s="92">
        <v>57</v>
      </c>
    </row>
    <row r="34" spans="1:10" x14ac:dyDescent="0.25">
      <c r="A34" s="83" t="s">
        <v>1</v>
      </c>
      <c r="B34" s="84" t="s">
        <v>7</v>
      </c>
      <c r="C34" s="85">
        <v>1</v>
      </c>
      <c r="D34" s="86">
        <v>3</v>
      </c>
      <c r="E34" s="87">
        <v>392</v>
      </c>
      <c r="F34" s="88">
        <v>444</v>
      </c>
      <c r="G34" s="89">
        <v>7</v>
      </c>
      <c r="H34" s="90">
        <v>4</v>
      </c>
      <c r="I34" s="91">
        <v>-52</v>
      </c>
      <c r="J34" s="92">
        <v>52</v>
      </c>
    </row>
    <row r="35" spans="1:10" x14ac:dyDescent="0.25">
      <c r="A35" s="83" t="s">
        <v>0</v>
      </c>
      <c r="B35" s="84" t="s">
        <v>6</v>
      </c>
      <c r="C35" s="85">
        <v>3</v>
      </c>
      <c r="D35" s="86">
        <v>1</v>
      </c>
      <c r="E35" s="87">
        <v>578</v>
      </c>
      <c r="F35" s="88">
        <v>418</v>
      </c>
      <c r="G35" s="89">
        <v>3</v>
      </c>
      <c r="H35" s="90">
        <v>8</v>
      </c>
      <c r="I35" s="91">
        <v>100</v>
      </c>
      <c r="J35" s="92">
        <v>-100</v>
      </c>
    </row>
    <row r="36" spans="1:10" x14ac:dyDescent="0.25">
      <c r="A36" s="83" t="s">
        <v>3</v>
      </c>
      <c r="B36" s="84" t="s">
        <v>5</v>
      </c>
      <c r="C36" s="85">
        <v>3</v>
      </c>
      <c r="D36" s="86">
        <v>1</v>
      </c>
      <c r="E36" s="87">
        <v>404</v>
      </c>
      <c r="F36" s="88">
        <v>374</v>
      </c>
      <c r="G36" s="89">
        <v>6</v>
      </c>
      <c r="H36" s="90">
        <v>5</v>
      </c>
      <c r="I36" s="91">
        <v>30</v>
      </c>
      <c r="J36" s="92">
        <v>-30</v>
      </c>
    </row>
  </sheetData>
  <conditionalFormatting sqref="A6:B6">
    <cfRule type="expression" dxfId="43" priority="40" stopIfTrue="1">
      <formula>C6=3</formula>
    </cfRule>
    <cfRule type="expression" dxfId="42" priority="41" stopIfTrue="1">
      <formula>C6=2</formula>
    </cfRule>
    <cfRule type="expression" dxfId="41" priority="42" stopIfTrue="1">
      <formula>C6=0</formula>
    </cfRule>
  </conditionalFormatting>
  <conditionalFormatting sqref="A3:B5">
    <cfRule type="expression" dxfId="40" priority="37" stopIfTrue="1">
      <formula>C3=3</formula>
    </cfRule>
    <cfRule type="expression" dxfId="39" priority="38" stopIfTrue="1">
      <formula>C3=2</formula>
    </cfRule>
    <cfRule type="expression" dxfId="38" priority="39" stopIfTrue="1">
      <formula>C3=0</formula>
    </cfRule>
  </conditionalFormatting>
  <conditionalFormatting sqref="A11:B11">
    <cfRule type="expression" dxfId="37" priority="34" stopIfTrue="1">
      <formula>C11=3</formula>
    </cfRule>
    <cfRule type="expression" dxfId="36" priority="35" stopIfTrue="1">
      <formula>C11=2</formula>
    </cfRule>
    <cfRule type="expression" dxfId="35" priority="36" stopIfTrue="1">
      <formula>C11=0</formula>
    </cfRule>
  </conditionalFormatting>
  <conditionalFormatting sqref="A8:B10">
    <cfRule type="expression" dxfId="34" priority="31" stopIfTrue="1">
      <formula>C8=3</formula>
    </cfRule>
    <cfRule type="expression" dxfId="33" priority="32" stopIfTrue="1">
      <formula>C8=2</formula>
    </cfRule>
    <cfRule type="expression" dxfId="32" priority="33" stopIfTrue="1">
      <formula>C8=0</formula>
    </cfRule>
  </conditionalFormatting>
  <conditionalFormatting sqref="A16:B16">
    <cfRule type="expression" dxfId="31" priority="28" stopIfTrue="1">
      <formula>C16=3</formula>
    </cfRule>
    <cfRule type="expression" dxfId="30" priority="29" stopIfTrue="1">
      <formula>C16=2</formula>
    </cfRule>
    <cfRule type="expression" dxfId="29" priority="30" stopIfTrue="1">
      <formula>C16=0</formula>
    </cfRule>
  </conditionalFormatting>
  <conditionalFormatting sqref="A13:B15">
    <cfRule type="expression" dxfId="28" priority="25" stopIfTrue="1">
      <formula>C13=3</formula>
    </cfRule>
    <cfRule type="expression" dxfId="27" priority="26" stopIfTrue="1">
      <formula>C13=2</formula>
    </cfRule>
    <cfRule type="expression" dxfId="26" priority="27" stopIfTrue="1">
      <formula>C13=0</formula>
    </cfRule>
  </conditionalFormatting>
  <conditionalFormatting sqref="A33:B35">
    <cfRule type="expression" dxfId="25" priority="1" stopIfTrue="1">
      <formula>C33=3</formula>
    </cfRule>
    <cfRule type="expression" dxfId="24" priority="2" stopIfTrue="1">
      <formula>C33=2</formula>
    </cfRule>
    <cfRule type="expression" dxfId="23" priority="3" stopIfTrue="1">
      <formula>C33=0</formula>
    </cfRule>
  </conditionalFormatting>
  <conditionalFormatting sqref="A21:B21">
    <cfRule type="expression" dxfId="22" priority="22" stopIfTrue="1">
      <formula>C21=3</formula>
    </cfRule>
    <cfRule type="expression" dxfId="21" priority="23" stopIfTrue="1">
      <formula>C21=2</formula>
    </cfRule>
    <cfRule type="expression" dxfId="20" priority="24" stopIfTrue="1">
      <formula>C21=0</formula>
    </cfRule>
  </conditionalFormatting>
  <conditionalFormatting sqref="A18:B20">
    <cfRule type="expression" dxfId="19" priority="19" stopIfTrue="1">
      <formula>C18=3</formula>
    </cfRule>
    <cfRule type="expression" dxfId="18" priority="20" stopIfTrue="1">
      <formula>C18=2</formula>
    </cfRule>
    <cfRule type="expression" dxfId="17" priority="21" stopIfTrue="1">
      <formula>C18=0</formula>
    </cfRule>
  </conditionalFormatting>
  <conditionalFormatting sqref="A26:B26">
    <cfRule type="expression" dxfId="16" priority="16" stopIfTrue="1">
      <formula>C26=3</formula>
    </cfRule>
    <cfRule type="expression" dxfId="15" priority="17" stopIfTrue="1">
      <formula>C26=2</formula>
    </cfRule>
    <cfRule type="expression" dxfId="14" priority="18" stopIfTrue="1">
      <formula>C26=0</formula>
    </cfRule>
  </conditionalFormatting>
  <conditionalFormatting sqref="A23:B25">
    <cfRule type="expression" dxfId="13" priority="13" stopIfTrue="1">
      <formula>C23=3</formula>
    </cfRule>
    <cfRule type="expression" dxfId="12" priority="14" stopIfTrue="1">
      <formula>C23=2</formula>
    </cfRule>
    <cfRule type="expression" dxfId="11" priority="15" stopIfTrue="1">
      <formula>C23=0</formula>
    </cfRule>
  </conditionalFormatting>
  <conditionalFormatting sqref="A31:B31">
    <cfRule type="expression" dxfId="10" priority="10" stopIfTrue="1">
      <formula>C31=3</formula>
    </cfRule>
    <cfRule type="expression" dxfId="9" priority="11" stopIfTrue="1">
      <formula>C31=2</formula>
    </cfRule>
    <cfRule type="expression" dxfId="8" priority="12" stopIfTrue="1">
      <formula>C31=0</formula>
    </cfRule>
  </conditionalFormatting>
  <conditionalFormatting sqref="A28:B30">
    <cfRule type="expression" dxfId="7" priority="7" stopIfTrue="1">
      <formula>C28=3</formula>
    </cfRule>
    <cfRule type="expression" dxfId="6" priority="8" stopIfTrue="1">
      <formula>C28=2</formula>
    </cfRule>
    <cfRule type="expression" dxfId="5" priority="9" stopIfTrue="1">
      <formula>C28=0</formula>
    </cfRule>
  </conditionalFormatting>
  <conditionalFormatting sqref="A36:B36">
    <cfRule type="expression" dxfId="4" priority="4" stopIfTrue="1">
      <formula>C36=3</formula>
    </cfRule>
    <cfRule type="expression" dxfId="3" priority="5" stopIfTrue="1">
      <formula>C36=2</formula>
    </cfRule>
    <cfRule type="expression" dxfId="2" priority="6" stopIfTrue="1">
      <formula>C36=0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"/>
  <sheetViews>
    <sheetView zoomScale="115" zoomScaleNormal="115" workbookViewId="0">
      <pane xSplit="7" ySplit="3" topLeftCell="H4" activePane="bottomRight" state="frozen"/>
      <selection pane="topRight" activeCell="G1" sqref="G1"/>
      <selection pane="bottomLeft" activeCell="A4" sqref="A4"/>
      <selection pane="bottomRight"/>
    </sheetView>
  </sheetViews>
  <sheetFormatPr baseColWidth="10" defaultColWidth="11.28515625" defaultRowHeight="15" x14ac:dyDescent="0.25"/>
  <cols>
    <col min="1" max="1" width="22.42578125" bestFit="1" customWidth="1"/>
    <col min="2" max="2" width="5" bestFit="1" customWidth="1"/>
    <col min="3" max="3" width="7.42578125" customWidth="1"/>
    <col min="4" max="7" width="5" customWidth="1"/>
    <col min="8" max="8" width="5.7109375" bestFit="1" customWidth="1"/>
    <col min="9" max="10" width="5.7109375" customWidth="1"/>
    <col min="11" max="24" width="5.85546875" customWidth="1"/>
    <col min="25" max="32" width="3.7109375" hidden="1" customWidth="1"/>
    <col min="33" max="40" width="4.7109375" hidden="1" customWidth="1"/>
    <col min="41" max="41" width="6.5703125" hidden="1" customWidth="1"/>
    <col min="42" max="49" width="3.7109375" customWidth="1"/>
  </cols>
  <sheetData>
    <row r="1" spans="1:41" ht="24" thickBot="1" x14ac:dyDescent="0.4">
      <c r="A1" s="5" t="s">
        <v>16</v>
      </c>
    </row>
    <row r="2" spans="1:41" ht="119.25" customHeight="1" thickBot="1" x14ac:dyDescent="0.3">
      <c r="I2" s="115" t="s">
        <v>21</v>
      </c>
      <c r="J2" s="116"/>
      <c r="K2" s="115" t="s">
        <v>17</v>
      </c>
      <c r="L2" s="116"/>
      <c r="M2" s="115" t="s">
        <v>19</v>
      </c>
      <c r="N2" s="116"/>
      <c r="O2" s="115" t="s">
        <v>20</v>
      </c>
      <c r="P2" s="116"/>
      <c r="Q2" s="115" t="s">
        <v>23</v>
      </c>
      <c r="R2" s="116"/>
      <c r="S2" s="115" t="s">
        <v>8</v>
      </c>
      <c r="T2" s="117"/>
      <c r="U2" s="115" t="s">
        <v>18</v>
      </c>
      <c r="V2" s="116"/>
      <c r="W2" s="115" t="s">
        <v>22</v>
      </c>
      <c r="X2" s="116"/>
    </row>
    <row r="3" spans="1:41" s="111" customFormat="1" ht="30" x14ac:dyDescent="0.25">
      <c r="A3" s="107" t="s">
        <v>14</v>
      </c>
      <c r="B3" s="113" t="s">
        <v>15</v>
      </c>
      <c r="C3" s="112" t="s">
        <v>74</v>
      </c>
      <c r="D3" s="113" t="s">
        <v>9</v>
      </c>
      <c r="E3" s="113" t="s">
        <v>10</v>
      </c>
      <c r="F3" s="113" t="s">
        <v>11</v>
      </c>
      <c r="G3" s="113" t="s">
        <v>12</v>
      </c>
      <c r="H3" s="114" t="s">
        <v>13</v>
      </c>
      <c r="I3" s="108"/>
      <c r="J3" s="109"/>
      <c r="K3" s="108"/>
      <c r="L3" s="109"/>
      <c r="M3" s="108"/>
      <c r="N3" s="109"/>
      <c r="O3" s="108"/>
      <c r="P3" s="109"/>
      <c r="Q3" s="108"/>
      <c r="R3" s="109"/>
      <c r="S3" s="108"/>
      <c r="T3" s="110"/>
      <c r="U3" s="108"/>
      <c r="V3" s="109"/>
      <c r="W3" s="108"/>
      <c r="X3" s="109"/>
    </row>
    <row r="4" spans="1:41" x14ac:dyDescent="0.25">
      <c r="A4" s="14" t="s">
        <v>4</v>
      </c>
      <c r="B4" s="1">
        <v>3789</v>
      </c>
      <c r="C4" s="1">
        <v>3847</v>
      </c>
      <c r="D4" s="16">
        <v>5</v>
      </c>
      <c r="E4" s="16">
        <v>0</v>
      </c>
      <c r="F4" s="16">
        <v>2</v>
      </c>
      <c r="G4" s="1">
        <v>246</v>
      </c>
      <c r="H4" s="6">
        <v>1</v>
      </c>
      <c r="I4" s="19"/>
      <c r="J4" s="20"/>
      <c r="K4" s="93">
        <v>498</v>
      </c>
      <c r="L4" s="94">
        <v>371</v>
      </c>
      <c r="M4" s="93">
        <v>481</v>
      </c>
      <c r="N4" s="94">
        <v>424</v>
      </c>
      <c r="O4" s="93">
        <v>451</v>
      </c>
      <c r="P4" s="94">
        <v>420</v>
      </c>
      <c r="Q4" s="95">
        <v>524</v>
      </c>
      <c r="R4" s="96">
        <v>352</v>
      </c>
      <c r="S4" s="99">
        <v>403</v>
      </c>
      <c r="T4" s="100">
        <v>459</v>
      </c>
      <c r="U4" s="101">
        <v>379</v>
      </c>
      <c r="V4" s="102">
        <v>465</v>
      </c>
      <c r="W4" s="95">
        <v>493</v>
      </c>
      <c r="X4" s="96">
        <v>378</v>
      </c>
      <c r="Y4" t="str">
        <f>IF(ISBLANK(K4)," ",IF(K4&gt;L4,"V",IF(K4&lt;L4,"D",IF(K4=L4,"N"))))</f>
        <v>V</v>
      </c>
      <c r="Z4" t="str">
        <f>IF(ISBLANK(U4)," ",IF(U4&gt;V4,"V",IF(U4&lt;V4,"D",IF(U4=V4,"N"))))</f>
        <v>D</v>
      </c>
      <c r="AA4" t="e">
        <f>IF(ISBLANK(#REF!)," ",IF(#REF!&gt;#REF!,"V",IF(#REF!&lt;#REF!,"D",IF(#REF!=#REF!,"N"))))</f>
        <v>#REF!</v>
      </c>
      <c r="AB4" t="e">
        <f>IF(ISBLANK(#REF!)," ",IF(#REF!&gt;#REF!,"V",IF(#REF!&lt;#REF!,"D",IF(#REF!=#REF!,"N"))))</f>
        <v>#REF!</v>
      </c>
      <c r="AC4" t="e">
        <f>IF(ISBLANK(#REF!)," ",IF(#REF!&gt;#REF!,"V",IF(#REF!&lt;#REF!,"D",IF(#REF!=#REF!,"N"))))</f>
        <v>#REF!</v>
      </c>
      <c r="AD4" t="str">
        <f>IF(ISBLANK(W4)," ",IF(W4&gt;X4,"V",IF(W4&lt;X4,"D",IF(W4=X4,"N"))))</f>
        <v>V</v>
      </c>
      <c r="AE4" t="e">
        <f>IF(ISBLANK(#REF!)," ",IF(#REF!&gt;#REF!,"V",IF(#REF!&lt;#REF!,"D",IF(#REF!=#REF!,"N"))))</f>
        <v>#REF!</v>
      </c>
      <c r="AF4" t="e">
        <f>IF(ISBLANK(#REF!)," ",IF(#REF!&gt;#REF!,"V",IF(#REF!&lt;#REF!,"D",IF(#REF!=#REF!,"N"))))</f>
        <v>#REF!</v>
      </c>
      <c r="AG4">
        <f>IF(K4-L4&gt;100,100,IF(L4-K4&gt;100,-100,K4-L4))</f>
        <v>100</v>
      </c>
      <c r="AH4">
        <f>IF(U4-V4&gt;100,100,IF(V4-U4&gt;100,-100,U4-V4))</f>
        <v>-86</v>
      </c>
      <c r="AI4" t="e">
        <f>IF(#REF!-#REF!&gt;100,100,IF(#REF!-#REF!&gt;100,-100,#REF!-#REF!))</f>
        <v>#REF!</v>
      </c>
      <c r="AJ4" t="e">
        <f>IF(#REF!-#REF!&gt;100,100,IF(#REF!-#REF!&gt;100,-100,#REF!-#REF!))</f>
        <v>#REF!</v>
      </c>
      <c r="AK4" t="e">
        <f>IF(#REF!-#REF!&gt;100,100,IF(#REF!-#REF!&gt;100,-100,#REF!-#REF!))</f>
        <v>#REF!</v>
      </c>
      <c r="AL4">
        <f>IF(W4-X4&gt;100,100,IF(X4-W4&gt;100,-100,W4-X4))</f>
        <v>100</v>
      </c>
      <c r="AM4" t="e">
        <f>IF(#REF!-#REF!&gt;100,100,IF(#REF!-#REF!&gt;100,-100,#REF!-#REF!))</f>
        <v>#REF!</v>
      </c>
      <c r="AN4" t="e">
        <f>IF(#REF!-#REF!&gt;100,100,IF(#REF!-#REF!&gt;100,-100,#REF!-#REF!))</f>
        <v>#REF!</v>
      </c>
      <c r="AO4" s="4">
        <f>(D4*3)+(E4*2)+(F4)+(G4/1000)</f>
        <v>17.245999999999999</v>
      </c>
    </row>
    <row r="5" spans="1:41" x14ac:dyDescent="0.25">
      <c r="A5" s="14" t="s">
        <v>0</v>
      </c>
      <c r="B5" s="1">
        <v>3170</v>
      </c>
      <c r="C5" s="1">
        <v>3299</v>
      </c>
      <c r="D5" s="16">
        <v>4</v>
      </c>
      <c r="E5" s="16">
        <v>0</v>
      </c>
      <c r="F5" s="16">
        <v>3</v>
      </c>
      <c r="G5" s="1">
        <v>205</v>
      </c>
      <c r="H5" s="6">
        <v>2</v>
      </c>
      <c r="I5" s="99">
        <v>371</v>
      </c>
      <c r="J5" s="100">
        <v>498</v>
      </c>
      <c r="K5" s="19"/>
      <c r="L5" s="20"/>
      <c r="M5" s="95">
        <v>428</v>
      </c>
      <c r="N5" s="96">
        <v>323</v>
      </c>
      <c r="O5" s="99">
        <v>397</v>
      </c>
      <c r="P5" s="100">
        <v>419</v>
      </c>
      <c r="Q5" s="95">
        <v>578</v>
      </c>
      <c r="R5" s="96">
        <v>418</v>
      </c>
      <c r="S5" s="95">
        <v>619</v>
      </c>
      <c r="T5" s="96">
        <v>330</v>
      </c>
      <c r="U5" s="99">
        <v>472</v>
      </c>
      <c r="V5" s="100">
        <v>481</v>
      </c>
      <c r="W5" s="95">
        <v>421</v>
      </c>
      <c r="X5" s="96">
        <v>385</v>
      </c>
      <c r="Y5" t="str">
        <f>IF(ISBLANK(U4)," ",IF(V4&gt;U4,"V",IF(V4&lt;U4,"D",IF(V4=U4,"N"))))</f>
        <v>V</v>
      </c>
      <c r="Z5" t="str">
        <f>IF(ISBLANK(U5)," ",IF(U5&gt;V5,"V",IF(U5&lt;V5,"D",IF(U5=V5,"N"))))</f>
        <v>D</v>
      </c>
      <c r="AA5" t="e">
        <f>IF(ISBLANK(#REF!)," ",IF(#REF!&gt;#REF!,"V",IF(#REF!&lt;#REF!,"D",IF(#REF!=#REF!,"N"))))</f>
        <v>#REF!</v>
      </c>
      <c r="AB5" t="e">
        <f>IF(ISBLANK(#REF!)," ",IF(#REF!&gt;#REF!,"V",IF(#REF!&lt;#REF!,"D",IF(#REF!=#REF!,"N"))))</f>
        <v>#REF!</v>
      </c>
      <c r="AC5" t="e">
        <f>IF(ISBLANK(#REF!)," ",IF(#REF!&gt;#REF!,"V",IF(#REF!&lt;#REF!,"D",IF(#REF!=#REF!,"N"))))</f>
        <v>#REF!</v>
      </c>
      <c r="AD5" t="str">
        <f>IF(ISBLANK(W5)," ",IF(W5&gt;X5,"V",IF(W5&lt;X5,"D",IF(W5=X5,"N"))))</f>
        <v>V</v>
      </c>
      <c r="AE5" t="e">
        <f>IF(ISBLANK(#REF!)," ",IF(#REF!&gt;#REF!,"V",IF(#REF!&lt;#REF!,"D",IF(#REF!=#REF!,"N"))))</f>
        <v>#REF!</v>
      </c>
      <c r="AF5" t="e">
        <f>IF(ISBLANK(#REF!)," ",IF(#REF!&gt;#REF!,"V",IF(#REF!&lt;#REF!,"D",IF(#REF!=#REF!,"N"))))</f>
        <v>#REF!</v>
      </c>
      <c r="AG5">
        <f>IF(K5-L5&gt;100,100,IF(L5-K5&gt;100,-100,K5-L5))</f>
        <v>0</v>
      </c>
      <c r="AH5">
        <f>IF(U5-V5&gt;100,100,IF(V5-U5&gt;100,-100,U5-V5))</f>
        <v>-9</v>
      </c>
      <c r="AI5" t="e">
        <f>IF(#REF!-#REF!&gt;100,100,IF(#REF!-#REF!&gt;100,-100,#REF!-#REF!))</f>
        <v>#REF!</v>
      </c>
      <c r="AJ5" t="e">
        <f>IF(#REF!-#REF!&gt;100,100,IF(#REF!-#REF!&gt;100,-100,#REF!-#REF!))</f>
        <v>#REF!</v>
      </c>
      <c r="AK5" t="e">
        <f>IF(#REF!-#REF!&gt;100,100,IF(#REF!-#REF!&gt;100,-100,#REF!-#REF!))</f>
        <v>#REF!</v>
      </c>
      <c r="AL5">
        <f>IF(W5-X5&gt;100,100,IF(X5-W5&gt;100,-100,W5-X5))</f>
        <v>36</v>
      </c>
      <c r="AM5" t="e">
        <f>IF(#REF!-#REF!&gt;100,100,IF(#REF!-#REF!&gt;100,-100,#REF!-#REF!))</f>
        <v>#REF!</v>
      </c>
      <c r="AN5" t="e">
        <f>IF(#REF!-#REF!&gt;100,100,IF(#REF!-#REF!&gt;100,-100,#REF!-#REF!))</f>
        <v>#REF!</v>
      </c>
      <c r="AO5" s="4">
        <f>(D5*3)+(E5*2)+(F5)+(G5/1000)</f>
        <v>15.205</v>
      </c>
    </row>
    <row r="6" spans="1:41" x14ac:dyDescent="0.25">
      <c r="A6" s="14" t="s">
        <v>2</v>
      </c>
      <c r="B6" s="1">
        <v>3316</v>
      </c>
      <c r="C6" s="1">
        <v>3283</v>
      </c>
      <c r="D6" s="16">
        <v>4</v>
      </c>
      <c r="E6" s="16">
        <v>0</v>
      </c>
      <c r="F6" s="16">
        <v>3</v>
      </c>
      <c r="G6" s="1">
        <v>143</v>
      </c>
      <c r="H6" s="6">
        <v>3</v>
      </c>
      <c r="I6" s="99">
        <v>424</v>
      </c>
      <c r="J6" s="100">
        <v>481</v>
      </c>
      <c r="K6" s="93">
        <v>323</v>
      </c>
      <c r="L6" s="94">
        <v>428</v>
      </c>
      <c r="M6" s="19"/>
      <c r="N6" s="20"/>
      <c r="O6" s="95">
        <v>521</v>
      </c>
      <c r="P6" s="96">
        <v>375</v>
      </c>
      <c r="Q6" s="99">
        <v>381</v>
      </c>
      <c r="R6" s="100">
        <v>496</v>
      </c>
      <c r="S6" s="95">
        <v>563</v>
      </c>
      <c r="T6" s="96">
        <v>376</v>
      </c>
      <c r="U6" s="97">
        <v>430</v>
      </c>
      <c r="V6" s="98">
        <v>313</v>
      </c>
      <c r="W6" s="95">
        <v>488</v>
      </c>
      <c r="X6" s="96">
        <v>313</v>
      </c>
      <c r="Y6" t="e">
        <f>IF(ISBLANK(#REF!)," ",IF(#REF!&gt;#REF!,"V",IF(#REF!&lt;#REF!,"D",IF(#REF!=#REF!,"N"))))</f>
        <v>#REF!</v>
      </c>
      <c r="Z6" t="e">
        <f>IF(ISBLANK(#REF!)," ",IF(#REF!&gt;#REF!,"V",IF(#REF!&lt;#REF!,"D",IF(#REF!=#REF!,"N"))))</f>
        <v>#REF!</v>
      </c>
      <c r="AA6" t="e">
        <f>IF(ISBLANK(#REF!)," ",IF(#REF!&gt;#REF!,"V",IF(#REF!&lt;#REF!,"D",IF(#REF!=#REF!,"N"))))</f>
        <v>#REF!</v>
      </c>
      <c r="AB6" t="e">
        <f>IF(ISBLANK(#REF!)," ",IF(#REF!&gt;#REF!,"V",IF(#REF!&lt;#REF!,"D",IF(#REF!=#REF!,"N"))))</f>
        <v>#REF!</v>
      </c>
      <c r="AC6" t="e">
        <f>IF(ISBLANK(#REF!)," ",IF(#REF!&gt;#REF!,"V",IF(#REF!&lt;#REF!,"D",IF(#REF!=#REF!,"N"))))</f>
        <v>#REF!</v>
      </c>
      <c r="AD6" t="str">
        <f>IF(ISBLANK(W6)," ",IF(W6&gt;X6,"V",IF(W6&lt;X6,"D",IF(W6=X6,"N"))))</f>
        <v>V</v>
      </c>
      <c r="AE6" t="e">
        <f>IF(ISBLANK(#REF!)," ",IF(#REF!&gt;#REF!,"V",IF(#REF!&lt;#REF!,"D",IF(#REF!=#REF!,"N"))))</f>
        <v>#REF!</v>
      </c>
      <c r="AF6" t="e">
        <f>IF(ISBLANK(#REF!)," ",IF(#REF!&gt;#REF!,"V",IF(#REF!&lt;#REF!,"D",IF(#REF!=#REF!,"N"))))</f>
        <v>#REF!</v>
      </c>
      <c r="AG6">
        <f>IF(K6-L6&gt;100,100,IF(L6-K6&gt;100,-100,K6-L6))</f>
        <v>-100</v>
      </c>
      <c r="AH6">
        <f>IF(U6-V6&gt;100,100,IF(V6-U6&gt;100,-100,U6-V6))</f>
        <v>100</v>
      </c>
      <c r="AI6" t="e">
        <f>IF(#REF!-#REF!&gt;100,100,IF(#REF!-#REF!&gt;100,-100,#REF!-#REF!))</f>
        <v>#REF!</v>
      </c>
      <c r="AJ6" t="e">
        <f>IF(#REF!-#REF!&gt;100,100,IF(#REF!-#REF!&gt;100,-100,#REF!-#REF!))</f>
        <v>#REF!</v>
      </c>
      <c r="AK6" t="e">
        <f>IF(#REF!-#REF!&gt;100,100,IF(#REF!-#REF!&gt;100,-100,#REF!-#REF!))</f>
        <v>#REF!</v>
      </c>
      <c r="AL6">
        <f>IF(W6-X6&gt;100,100,IF(X6-W6&gt;100,-100,W6-X6))</f>
        <v>100</v>
      </c>
      <c r="AM6" t="e">
        <f>IF(#REF!-#REF!&gt;100,100,IF(#REF!-#REF!&gt;100,-100,#REF!-#REF!))</f>
        <v>#REF!</v>
      </c>
      <c r="AN6" t="e">
        <f>IF(#REF!-#REF!&gt;100,100,IF(#REF!-#REF!&gt;100,-100,#REF!-#REF!))</f>
        <v>#REF!</v>
      </c>
      <c r="AO6" s="4">
        <f>(D6*3)+(E6*2)+(F6)+(G6/1000)</f>
        <v>15.143000000000001</v>
      </c>
    </row>
    <row r="7" spans="1:41" x14ac:dyDescent="0.25">
      <c r="A7" s="14" t="s">
        <v>3</v>
      </c>
      <c r="B7" s="1">
        <v>3122</v>
      </c>
      <c r="C7" s="1">
        <v>3162</v>
      </c>
      <c r="D7" s="16">
        <v>4</v>
      </c>
      <c r="E7" s="16">
        <v>0</v>
      </c>
      <c r="F7" s="16">
        <v>3</v>
      </c>
      <c r="G7" s="1">
        <v>45</v>
      </c>
      <c r="H7" s="6">
        <v>4</v>
      </c>
      <c r="I7" s="99">
        <v>420</v>
      </c>
      <c r="J7" s="100">
        <v>451</v>
      </c>
      <c r="K7" s="93">
        <v>419</v>
      </c>
      <c r="L7" s="94">
        <v>397</v>
      </c>
      <c r="M7" s="101">
        <v>375</v>
      </c>
      <c r="N7" s="102">
        <v>521</v>
      </c>
      <c r="O7" s="19"/>
      <c r="P7" s="20"/>
      <c r="Q7" s="99">
        <v>414</v>
      </c>
      <c r="R7" s="100">
        <v>427</v>
      </c>
      <c r="S7" s="95">
        <v>474</v>
      </c>
      <c r="T7" s="96">
        <v>437</v>
      </c>
      <c r="U7" s="93">
        <v>529</v>
      </c>
      <c r="V7" s="94">
        <v>425</v>
      </c>
      <c r="W7" s="95">
        <v>404</v>
      </c>
      <c r="X7" s="96">
        <v>374</v>
      </c>
      <c r="Y7" t="e">
        <f>IF(ISBLANK(#REF!)," ",IF(#REF!&gt;#REF!,"V",IF(#REF!&lt;#REF!,"D",IF(#REF!=#REF!,"N"))))</f>
        <v>#REF!</v>
      </c>
      <c r="Z7" t="e">
        <f>IF(ISBLANK(#REF!)," ",IF(#REF!&gt;#REF!,"V",IF(#REF!&lt;#REF!,"D",IF(#REF!=#REF!,"N"))))</f>
        <v>#REF!</v>
      </c>
      <c r="AA7" t="e">
        <f>IF(ISBLANK(#REF!)," ",IF(#REF!&gt;#REF!,"V",IF(#REF!&lt;#REF!,"D",IF(#REF!=#REF!,"N"))))</f>
        <v>#REF!</v>
      </c>
      <c r="AB7" t="e">
        <f>IF(ISBLANK(#REF!)," ",IF(#REF!&gt;#REF!,"V",IF(#REF!&lt;#REF!,"D",IF(#REF!=#REF!,"N"))))</f>
        <v>#REF!</v>
      </c>
      <c r="AC7" t="e">
        <f>IF(ISBLANK(#REF!)," ",IF(#REF!&gt;#REF!,"V",IF(#REF!&lt;#REF!,"D",IF(#REF!=#REF!,"N"))))</f>
        <v>#REF!</v>
      </c>
      <c r="AD7" t="str">
        <f>IF(ISBLANK(W7)," ",IF(W7&gt;X7,"V",IF(W7&lt;X7,"D",IF(W7=X7,"N"))))</f>
        <v>V</v>
      </c>
      <c r="AE7" t="e">
        <f>IF(ISBLANK(#REF!)," ",IF(#REF!&gt;#REF!,"V",IF(#REF!&lt;#REF!,"D",IF(#REF!=#REF!,"N"))))</f>
        <v>#REF!</v>
      </c>
      <c r="AF7" t="e">
        <f>IF(ISBLANK(#REF!)," ",IF(#REF!&gt;#REF!,"V",IF(#REF!&lt;#REF!,"D",IF(#REF!=#REF!,"N"))))</f>
        <v>#REF!</v>
      </c>
      <c r="AG7">
        <f>IF(K7-L7&gt;100,100,IF(L7-K7&gt;100,-100,K7-L7))</f>
        <v>22</v>
      </c>
      <c r="AH7">
        <f>IF(U7-V7&gt;100,100,IF(V7-U7&gt;100,-100,U7-V7))</f>
        <v>100</v>
      </c>
      <c r="AI7" t="e">
        <f>IF(#REF!-#REF!&gt;100,100,IF(#REF!-#REF!&gt;100,-100,#REF!-#REF!))</f>
        <v>#REF!</v>
      </c>
      <c r="AJ7" t="e">
        <f>IF(#REF!-#REF!&gt;100,100,IF(#REF!-#REF!&gt;100,-100,#REF!-#REF!))</f>
        <v>#REF!</v>
      </c>
      <c r="AK7" t="e">
        <f>IF(#REF!-#REF!&gt;100,100,IF(#REF!-#REF!&gt;100,-100,#REF!-#REF!))</f>
        <v>#REF!</v>
      </c>
      <c r="AL7">
        <f>IF(W7-X7&gt;100,100,IF(X7-W7&gt;100,-100,W7-X7))</f>
        <v>30</v>
      </c>
      <c r="AM7" t="e">
        <f>IF(#REF!-#REF!&gt;100,100,IF(#REF!-#REF!&gt;100,-100,#REF!-#REF!))</f>
        <v>#REF!</v>
      </c>
      <c r="AN7" t="e">
        <f>IF(#REF!-#REF!&gt;100,100,IF(#REF!-#REF!&gt;100,-100,#REF!-#REF!))</f>
        <v>#REF!</v>
      </c>
      <c r="AO7" s="4">
        <f>(D7*3)+(E7*2)+(F7)+(G7/1000)</f>
        <v>15.045</v>
      </c>
    </row>
    <row r="8" spans="1:41" x14ac:dyDescent="0.25">
      <c r="A8" s="14" t="s">
        <v>6</v>
      </c>
      <c r="B8" s="1">
        <v>3010</v>
      </c>
      <c r="C8" s="1">
        <v>3117</v>
      </c>
      <c r="D8" s="16">
        <v>4</v>
      </c>
      <c r="E8" s="16">
        <v>0</v>
      </c>
      <c r="F8" s="16">
        <v>3</v>
      </c>
      <c r="G8" s="1">
        <v>-55</v>
      </c>
      <c r="H8" s="6">
        <v>5</v>
      </c>
      <c r="I8" s="101">
        <v>352</v>
      </c>
      <c r="J8" s="102">
        <v>524</v>
      </c>
      <c r="K8" s="101">
        <v>418</v>
      </c>
      <c r="L8" s="102">
        <v>578</v>
      </c>
      <c r="M8" s="93">
        <v>496</v>
      </c>
      <c r="N8" s="94">
        <v>381</v>
      </c>
      <c r="O8" s="93">
        <v>427</v>
      </c>
      <c r="P8" s="94">
        <v>414</v>
      </c>
      <c r="Q8" s="19"/>
      <c r="R8" s="20"/>
      <c r="S8" s="99">
        <v>390</v>
      </c>
      <c r="T8" s="100">
        <v>391</v>
      </c>
      <c r="U8" s="93">
        <v>502</v>
      </c>
      <c r="V8" s="94">
        <v>482</v>
      </c>
      <c r="W8" s="93">
        <v>477</v>
      </c>
      <c r="X8" s="94">
        <v>464</v>
      </c>
      <c r="AO8" s="4"/>
    </row>
    <row r="9" spans="1:41" x14ac:dyDescent="0.25">
      <c r="A9" s="14" t="s">
        <v>7</v>
      </c>
      <c r="B9" s="1">
        <v>3168</v>
      </c>
      <c r="C9" s="1">
        <v>3155</v>
      </c>
      <c r="D9" s="16">
        <v>4</v>
      </c>
      <c r="E9" s="16">
        <v>0</v>
      </c>
      <c r="F9" s="16">
        <v>3</v>
      </c>
      <c r="G9" s="1">
        <v>-28</v>
      </c>
      <c r="H9" s="6">
        <v>6</v>
      </c>
      <c r="I9" s="93">
        <v>459</v>
      </c>
      <c r="J9" s="94">
        <v>403</v>
      </c>
      <c r="K9" s="101">
        <v>330</v>
      </c>
      <c r="L9" s="102">
        <v>619</v>
      </c>
      <c r="M9" s="101">
        <v>376</v>
      </c>
      <c r="N9" s="102">
        <v>563</v>
      </c>
      <c r="O9" s="101">
        <v>437</v>
      </c>
      <c r="P9" s="102">
        <v>474</v>
      </c>
      <c r="Q9" s="93">
        <v>391</v>
      </c>
      <c r="R9" s="94">
        <v>390</v>
      </c>
      <c r="S9" s="19"/>
      <c r="T9" s="20"/>
      <c r="U9" s="93">
        <v>444</v>
      </c>
      <c r="V9" s="94">
        <v>392</v>
      </c>
      <c r="W9" s="93">
        <v>522</v>
      </c>
      <c r="X9" s="94">
        <v>397</v>
      </c>
      <c r="Y9" t="e">
        <f>IF(ISBLANK(#REF!)," ",IF(#REF!&gt;#REF!,"V",IF(#REF!&lt;#REF!,"D",IF(#REF!=#REF!,"N"))))</f>
        <v>#REF!</v>
      </c>
      <c r="Z9" t="e">
        <f>IF(ISBLANK(#REF!)," ",IF(#REF!&gt;#REF!,"V",IF(#REF!&lt;#REF!,"D",IF(#REF!=#REF!,"N"))))</f>
        <v>#REF!</v>
      </c>
      <c r="AA9" t="e">
        <f>IF(ISBLANK(#REF!)," ",IF(#REF!&gt;#REF!,"V",IF(#REF!&lt;#REF!,"D",IF(#REF!=#REF!,"N"))))</f>
        <v>#REF!</v>
      </c>
      <c r="AB9" t="e">
        <f>IF(ISBLANK(#REF!)," ",IF(#REF!&gt;#REF!,"V",IF(#REF!&lt;#REF!,"D",IF(#REF!=#REF!,"N"))))</f>
        <v>#REF!</v>
      </c>
      <c r="AC9" t="e">
        <f>IF(ISBLANK(#REF!)," ",IF(#REF!&gt;#REF!,"V",IF(#REF!&lt;#REF!,"D",IF(#REF!=#REF!,"N"))))</f>
        <v>#REF!</v>
      </c>
      <c r="AD9" t="str">
        <f>IF(ISBLANK(W9)," ",IF(W9&gt;X9,"V",IF(W9&lt;X9,"D",IF(W9=X9,"N"))))</f>
        <v>V</v>
      </c>
      <c r="AE9" t="e">
        <f>IF(ISBLANK(#REF!)," ",IF(#REF!&gt;#REF!,"V",IF(#REF!&lt;#REF!,"D",IF(#REF!=#REF!,"N"))))</f>
        <v>#REF!</v>
      </c>
      <c r="AF9" t="e">
        <f>IF(ISBLANK(#REF!)," ",IF(#REF!&gt;#REF!,"V",IF(#REF!&lt;#REF!,"D",IF(#REF!=#REF!,"N"))))</f>
        <v>#REF!</v>
      </c>
      <c r="AG9">
        <f>IF(K9-L9&gt;100,100,IF(L9-K9&gt;100,-100,K9-L9))</f>
        <v>-100</v>
      </c>
      <c r="AH9">
        <f>IF(U9-V9&gt;100,100,IF(V9-U9&gt;100,-100,U9-V9))</f>
        <v>52</v>
      </c>
      <c r="AI9" t="e">
        <f>IF(#REF!-#REF!&gt;100,100,IF(#REF!-#REF!&gt;100,-100,#REF!-#REF!))</f>
        <v>#REF!</v>
      </c>
      <c r="AJ9" t="e">
        <f>IF(#REF!-#REF!&gt;100,100,IF(#REF!-#REF!&gt;100,-100,#REF!-#REF!))</f>
        <v>#REF!</v>
      </c>
      <c r="AK9" t="e">
        <f>IF(#REF!-#REF!&gt;100,100,IF(#REF!-#REF!&gt;100,-100,#REF!-#REF!))</f>
        <v>#REF!</v>
      </c>
      <c r="AL9">
        <f>IF(W9-X9&gt;100,100,IF(X9-W9&gt;100,-100,W9-X9))</f>
        <v>100</v>
      </c>
      <c r="AM9" t="e">
        <f>IF(#REF!-#REF!&gt;100,100,IF(#REF!-#REF!&gt;100,-100,#REF!-#REF!))</f>
        <v>#REF!</v>
      </c>
      <c r="AN9" t="e">
        <f>IF(#REF!-#REF!&gt;100,100,IF(#REF!-#REF!&gt;100,-100,#REF!-#REF!))</f>
        <v>#REF!</v>
      </c>
      <c r="AO9" s="4">
        <f>(D9*3)+(E9*2)+(F9)+(G9/1000)</f>
        <v>14.972</v>
      </c>
    </row>
    <row r="10" spans="1:41" x14ac:dyDescent="0.25">
      <c r="A10" s="14" t="s">
        <v>1</v>
      </c>
      <c r="B10" s="1">
        <v>3051</v>
      </c>
      <c r="C10" s="1">
        <v>3053</v>
      </c>
      <c r="D10" s="16">
        <v>3</v>
      </c>
      <c r="E10" s="16">
        <v>0</v>
      </c>
      <c r="F10" s="16">
        <v>4</v>
      </c>
      <c r="G10" s="1">
        <v>-146</v>
      </c>
      <c r="H10" s="6">
        <v>7</v>
      </c>
      <c r="I10" s="95">
        <v>465</v>
      </c>
      <c r="J10" s="96">
        <v>379</v>
      </c>
      <c r="K10" s="97">
        <v>481</v>
      </c>
      <c r="L10" s="98">
        <v>472</v>
      </c>
      <c r="M10" s="99">
        <v>313</v>
      </c>
      <c r="N10" s="100">
        <v>430</v>
      </c>
      <c r="O10" s="99">
        <v>425</v>
      </c>
      <c r="P10" s="100">
        <v>529</v>
      </c>
      <c r="Q10" s="99">
        <v>482</v>
      </c>
      <c r="R10" s="100">
        <v>502</v>
      </c>
      <c r="S10" s="99">
        <v>392</v>
      </c>
      <c r="T10" s="100">
        <v>444</v>
      </c>
      <c r="U10" s="19"/>
      <c r="V10" s="20"/>
      <c r="W10" s="95">
        <v>453</v>
      </c>
      <c r="X10" s="96">
        <v>422</v>
      </c>
      <c r="Y10" t="e">
        <f>IF(ISBLANK(#REF!)," ",IF(#REF!&gt;#REF!,"V",IF(#REF!&lt;#REF!,"D",IF(#REF!=#REF!,"N"))))</f>
        <v>#REF!</v>
      </c>
      <c r="Z10" t="e">
        <f>IF(ISBLANK(#REF!)," ",IF(#REF!&gt;#REF!,"V",IF(#REF!&lt;#REF!,"D",IF(#REF!=#REF!,"N"))))</f>
        <v>#REF!</v>
      </c>
      <c r="AA10" t="e">
        <f>IF(ISBLANK(#REF!)," ",IF(#REF!&gt;#REF!,"V",IF(#REF!&lt;#REF!,"D",IF(#REF!=#REF!,"N"))))</f>
        <v>#REF!</v>
      </c>
      <c r="AB10" t="e">
        <f>IF(ISBLANK(#REF!)," ",IF(#REF!&gt;#REF!,"V",IF(#REF!&lt;#REF!,"D",IF(#REF!=#REF!,"N"))))</f>
        <v>#REF!</v>
      </c>
      <c r="AC10" t="e">
        <f>IF(ISBLANK(#REF!)," ",IF(#REF!&gt;#REF!,"V",IF(#REF!&lt;#REF!,"D",IF(#REF!=#REF!,"N"))))</f>
        <v>#REF!</v>
      </c>
      <c r="AD10" t="e">
        <f>IF(ISBLANK(#REF!)," ",IF(#REF!&gt;#REF!,"V",IF(#REF!&lt;#REF!,"D",IF(#REF!=#REF!,"N"))))</f>
        <v>#REF!</v>
      </c>
      <c r="AE10" t="e">
        <f>IF(ISBLANK(#REF!)," ",IF(#REF!&gt;#REF!,"V",IF(#REF!&lt;#REF!,"D",IF(#REF!=#REF!,"N"))))</f>
        <v>#REF!</v>
      </c>
      <c r="AF10" t="e">
        <f>IF(ISBLANK(#REF!)," ",IF(#REF!&gt;#REF!,"V",IF(#REF!&lt;#REF!,"D",IF(#REF!=#REF!,"N"))))</f>
        <v>#REF!</v>
      </c>
      <c r="AG10">
        <f>IF(K10-L10&gt;100,100,IF(L10-K10&gt;100,-100,K10-L10))</f>
        <v>9</v>
      </c>
      <c r="AH10">
        <f>IF(U10-V10&gt;100,100,IF(V10-U10&gt;100,-100,U10-V10))</f>
        <v>0</v>
      </c>
      <c r="AI10" t="e">
        <f>IF(#REF!-#REF!&gt;100,100,IF(#REF!-#REF!&gt;100,-100,#REF!-#REF!))</f>
        <v>#REF!</v>
      </c>
      <c r="AJ10" t="e">
        <f>IF(#REF!-#REF!&gt;100,100,IF(#REF!-#REF!&gt;100,-100,#REF!-#REF!))</f>
        <v>#REF!</v>
      </c>
      <c r="AK10" t="e">
        <f>IF(#REF!-#REF!&gt;100,100,IF(#REF!-#REF!&gt;100,-100,#REF!-#REF!))</f>
        <v>#REF!</v>
      </c>
      <c r="AL10">
        <f>IF(W10-X10&gt;100,100,IF(X10-W10&gt;100,-100,W10-X10))</f>
        <v>31</v>
      </c>
      <c r="AM10" t="e">
        <f>IF(#REF!-#REF!&gt;100,100,IF(#REF!-#REF!&gt;100,-100,#REF!-#REF!))</f>
        <v>#REF!</v>
      </c>
      <c r="AN10" t="e">
        <f>IF(#REF!-#REF!&gt;100,100,IF(#REF!-#REF!&gt;100,-100,#REF!-#REF!))</f>
        <v>#REF!</v>
      </c>
      <c r="AO10" s="4">
        <f>(D10*3)+(E10*2)+(F10)+(G10/1000)</f>
        <v>12.853999999999999</v>
      </c>
    </row>
    <row r="11" spans="1:41" ht="15.75" thickBot="1" x14ac:dyDescent="0.3">
      <c r="A11" s="15" t="s">
        <v>5</v>
      </c>
      <c r="B11" s="7">
        <v>3165</v>
      </c>
      <c r="C11" s="7">
        <v>3114</v>
      </c>
      <c r="D11" s="17">
        <v>0</v>
      </c>
      <c r="E11" s="17">
        <v>0</v>
      </c>
      <c r="F11" s="17">
        <v>7</v>
      </c>
      <c r="G11" s="7">
        <v>-410</v>
      </c>
      <c r="H11" s="8">
        <v>8</v>
      </c>
      <c r="I11" s="103">
        <v>378</v>
      </c>
      <c r="J11" s="104">
        <v>493</v>
      </c>
      <c r="K11" s="103">
        <v>385</v>
      </c>
      <c r="L11" s="104">
        <v>421</v>
      </c>
      <c r="M11" s="103">
        <v>313</v>
      </c>
      <c r="N11" s="104">
        <v>488</v>
      </c>
      <c r="O11" s="103">
        <v>374</v>
      </c>
      <c r="P11" s="104">
        <v>404</v>
      </c>
      <c r="Q11" s="105">
        <v>464</v>
      </c>
      <c r="R11" s="106">
        <v>477</v>
      </c>
      <c r="S11" s="105">
        <v>397</v>
      </c>
      <c r="T11" s="106">
        <v>522</v>
      </c>
      <c r="U11" s="103">
        <v>422</v>
      </c>
      <c r="V11" s="104">
        <v>453</v>
      </c>
      <c r="W11" s="27"/>
      <c r="X11" s="28"/>
      <c r="Y11" t="e">
        <f>IF(ISBLANK(#REF!)," ",IF(#REF!&gt;#REF!,"V",IF(#REF!&lt;#REF!,"D",IF(#REF!=#REF!,"N"))))</f>
        <v>#REF!</v>
      </c>
      <c r="Z11" t="e">
        <f>IF(ISBLANK(#REF!)," ",IF(#REF!&gt;#REF!,"V",IF(#REF!&lt;#REF!,"D",IF(#REF!=#REF!,"N"))))</f>
        <v>#REF!</v>
      </c>
      <c r="AA11" t="e">
        <f>IF(ISBLANK(#REF!)," ",IF(#REF!&gt;#REF!,"V",IF(#REF!&lt;#REF!,"D",IF(#REF!=#REF!,"N"))))</f>
        <v>#REF!</v>
      </c>
      <c r="AB11" t="e">
        <f>IF(ISBLANK(#REF!)," ",IF(#REF!&gt;#REF!,"V",IF(#REF!&lt;#REF!,"D",IF(#REF!=#REF!,"N"))))</f>
        <v>#REF!</v>
      </c>
      <c r="AC11" t="e">
        <f>IF(ISBLANK(#REF!)," ",IF(#REF!&gt;#REF!,"V",IF(#REF!&lt;#REF!,"D",IF(#REF!=#REF!,"N"))))</f>
        <v>#REF!</v>
      </c>
      <c r="AD11" t="e">
        <f>IF(ISBLANK(#REF!)," ",IF(#REF!&gt;#REF!,"V",IF(#REF!&lt;#REF!,"D",IF(#REF!=#REF!,"N"))))</f>
        <v>#REF!</v>
      </c>
      <c r="AE11" t="e">
        <f>IF(ISBLANK(#REF!)," ",IF(#REF!&gt;#REF!,"V",IF(#REF!&lt;#REF!,"D",IF(#REF!=#REF!,"N"))))</f>
        <v>#REF!</v>
      </c>
      <c r="AF11" t="e">
        <f>IF(ISBLANK(#REF!)," ",IF(#REF!&gt;#REF!,"V",IF(#REF!&lt;#REF!,"D",IF(#REF!=#REF!,"N"))))</f>
        <v>#REF!</v>
      </c>
      <c r="AG11">
        <f>IF(K11-L11&gt;100,100,IF(L11-K11&gt;100,-100,K11-L11))</f>
        <v>-36</v>
      </c>
      <c r="AH11">
        <f>IF(U11-V11&gt;100,100,IF(V11-U11&gt;100,-100,U11-V11))</f>
        <v>-31</v>
      </c>
      <c r="AI11" t="e">
        <f>IF(#REF!-#REF!&gt;100,100,IF(#REF!-#REF!&gt;100,-100,#REF!-#REF!))</f>
        <v>#REF!</v>
      </c>
      <c r="AJ11" t="e">
        <f>IF(#REF!-#REF!&gt;100,100,IF(#REF!-#REF!&gt;100,-100,#REF!-#REF!))</f>
        <v>#REF!</v>
      </c>
      <c r="AK11" t="e">
        <f>IF(#REF!-#REF!&gt;100,100,IF(#REF!-#REF!&gt;100,-100,#REF!-#REF!))</f>
        <v>#REF!</v>
      </c>
      <c r="AL11">
        <f>IF(W11-X11&gt;100,100,IF(X11-W11&gt;100,-100,W11-X11))</f>
        <v>0</v>
      </c>
      <c r="AM11" t="e">
        <f>IF(#REF!-#REF!&gt;100,100,IF(#REF!-#REF!&gt;100,-100,#REF!-#REF!))</f>
        <v>#REF!</v>
      </c>
      <c r="AN11" t="e">
        <f>IF(#REF!-#REF!&gt;100,100,IF(#REF!-#REF!&gt;100,-100,#REF!-#REF!))</f>
        <v>#REF!</v>
      </c>
      <c r="AO11" s="4">
        <f>(D11*3)+(E11*2)+(F11)+(G11/1000)</f>
        <v>6.59</v>
      </c>
    </row>
    <row r="12" spans="1:41" x14ac:dyDescent="0.25">
      <c r="G12" s="3">
        <f>SUM(G4:G11)</f>
        <v>0</v>
      </c>
      <c r="H12" s="2"/>
      <c r="I12" s="2"/>
      <c r="J12" s="2"/>
    </row>
  </sheetData>
  <sortState ref="A4:X11">
    <sortCondition ref="H4:H11"/>
  </sortState>
  <mergeCells count="8">
    <mergeCell ref="U2:V2"/>
    <mergeCell ref="S2:T2"/>
    <mergeCell ref="W2:X2"/>
    <mergeCell ref="I2:J2"/>
    <mergeCell ref="M2:N2"/>
    <mergeCell ref="O2:P2"/>
    <mergeCell ref="Q2:R2"/>
    <mergeCell ref="K2:L2"/>
  </mergeCells>
  <conditionalFormatting sqref="U4">
    <cfRule type="expression" dxfId="1" priority="1" stopIfTrue="1">
      <formula>"j4&gt;k4"</formula>
    </cfRule>
    <cfRule type="expression" dxfId="0" priority="2" stopIfTrue="1">
      <formula>"j4&lt;k4"</formula>
    </cfRule>
  </conditionalFormatting>
  <pageMargins left="0.39370078740157483" right="0.39370078740157483" top="0.39370078740157483" bottom="0.39370078740157483" header="0.31496062992125984" footer="0.31496062992125984"/>
  <pageSetup paperSize="9" scale="9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Classement</vt:lpstr>
      <vt:lpstr>Matchs+Classement</vt:lpstr>
      <vt:lpstr>Matchs</vt:lpstr>
      <vt:lpstr>Matchs+Classement (2)</vt:lpstr>
      <vt:lpstr>'Matchs+Classement'!Zone_d_impression</vt:lpstr>
      <vt:lpstr>'Matchs+Classement (2)'!Zone_d_impression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cp:lastPrinted>2017-06-11T16:36:05Z</cp:lastPrinted>
  <dcterms:created xsi:type="dcterms:W3CDTF">2017-06-05T15:06:34Z</dcterms:created>
  <dcterms:modified xsi:type="dcterms:W3CDTF">2017-06-11T19:23:25Z</dcterms:modified>
</cp:coreProperties>
</file>